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71.xml" ContentType="application/vnd.openxmlformats-officedocument.spreadsheetml.worksheet+xml"/>
  <Override PartName="/xl/worksheets/sheet82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Default Extension="xml" ContentType="application/xml"/>
  <Override PartName="/xl/worksheets/sheet3.xml" ContentType="application/vnd.openxmlformats-officedocument.spreadsheetml.worksheet+xml"/>
  <Override PartName="/xl/worksheets/sheet89.xml" ContentType="application/vnd.openxmlformats-officedocument.spreadsheetml.worksheet+xml"/>
  <Override PartName="/xl/worksheets/sheet98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69.xml" ContentType="application/vnd.openxmlformats-officedocument.spreadsheetml.worksheet+xml"/>
  <Override PartName="/xl/worksheets/sheet78.xml" ContentType="application/vnd.openxmlformats-officedocument.spreadsheetml.worksheet+xml"/>
  <Override PartName="/xl/worksheets/sheet87.xml" ContentType="application/vnd.openxmlformats-officedocument.spreadsheetml.worksheet+xml"/>
  <Override PartName="/xl/worksheets/sheet96.xml" ContentType="application/vnd.openxmlformats-officedocument.spreadsheetml.worksheet+xml"/>
  <Override PartName="/xl/worksheets/sheet106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67.xml" ContentType="application/vnd.openxmlformats-officedocument.spreadsheetml.worksheet+xml"/>
  <Override PartName="/xl/worksheets/sheet76.xml" ContentType="application/vnd.openxmlformats-officedocument.spreadsheetml.worksheet+xml"/>
  <Override PartName="/xl/worksheets/sheet85.xml" ContentType="application/vnd.openxmlformats-officedocument.spreadsheetml.worksheet+xml"/>
  <Override PartName="/xl/worksheets/sheet94.xml" ContentType="application/vnd.openxmlformats-officedocument.spreadsheetml.worksheet+xml"/>
  <Override PartName="/xl/worksheets/sheet104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worksheets/sheet54.xml" ContentType="application/vnd.openxmlformats-officedocument.spreadsheetml.worksheet+xml"/>
  <Override PartName="/xl/worksheets/sheet56.xml" ContentType="application/vnd.openxmlformats-officedocument.spreadsheetml.worksheet+xml"/>
  <Override PartName="/xl/worksheets/sheet65.xml" ContentType="application/vnd.openxmlformats-officedocument.spreadsheetml.worksheet+xml"/>
  <Override PartName="/xl/worksheets/sheet74.xml" ContentType="application/vnd.openxmlformats-officedocument.spreadsheetml.worksheet+xml"/>
  <Override PartName="/xl/worksheets/sheet83.xml" ContentType="application/vnd.openxmlformats-officedocument.spreadsheetml.worksheet+xml"/>
  <Override PartName="/xl/worksheets/sheet92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72.xml" ContentType="application/vnd.openxmlformats-officedocument.spreadsheetml.worksheet+xml"/>
  <Override PartName="/xl/worksheets/sheet81.xml" ContentType="application/vnd.openxmlformats-officedocument.spreadsheetml.worksheet+xml"/>
  <Override PartName="/xl/worksheets/sheet90.xml" ContentType="application/vnd.openxmlformats-officedocument.spreadsheetml.worksheet+xml"/>
  <Override PartName="/xl/worksheets/sheet100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7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7.xml" ContentType="application/vnd.openxmlformats-officedocument.spreadsheetml.worksheet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worksheets/sheet77.xml" ContentType="application/vnd.openxmlformats-officedocument.spreadsheetml.worksheet+xml"/>
  <Override PartName="/xl/worksheets/sheet79.xml" ContentType="application/vnd.openxmlformats-officedocument.spreadsheetml.worksheet+xml"/>
  <Override PartName="/xl/worksheets/sheet88.xml" ContentType="application/vnd.openxmlformats-officedocument.spreadsheetml.worksheet+xml"/>
  <Override PartName="/xl/worksheets/sheet97.xml" ContentType="application/vnd.openxmlformats-officedocument.spreadsheetml.worksheet+xml"/>
  <Override PartName="/xl/worksheets/sheet105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66.xml" ContentType="application/vnd.openxmlformats-officedocument.spreadsheetml.worksheet+xml"/>
  <Override PartName="/xl/worksheets/sheet75.xml" ContentType="application/vnd.openxmlformats-officedocument.spreadsheetml.worksheet+xml"/>
  <Override PartName="/xl/worksheets/sheet86.xml" ContentType="application/vnd.openxmlformats-officedocument.spreadsheetml.worksheet+xml"/>
  <Override PartName="/xl/worksheets/sheet95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worksheets/sheet64.xml" ContentType="application/vnd.openxmlformats-officedocument.spreadsheetml.worksheet+xml"/>
  <Override PartName="/xl/worksheets/sheet73.xml" ContentType="application/vnd.openxmlformats-officedocument.spreadsheetml.worksheet+xml"/>
  <Override PartName="/xl/worksheets/sheet84.xml" ContentType="application/vnd.openxmlformats-officedocument.spreadsheetml.worksheet+xml"/>
  <Override PartName="/xl/worksheets/sheet93.xml" ContentType="application/vnd.openxmlformats-officedocument.spreadsheetml.worksheet+xml"/>
  <Override PartName="/xl/worksheets/sheet101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worksheets/sheet91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-12" windowWidth="14520" windowHeight="11856" tabRatio="781" firstSheet="5" activeTab="16"/>
  </bookViews>
  <sheets>
    <sheet name="0" sheetId="1" r:id="rId1"/>
    <sheet name="1" sheetId="2" r:id="rId2"/>
    <sheet name="2" sheetId="3" r:id="rId3"/>
    <sheet name="СОДЕРЖАНИЕ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98" r:id="rId12"/>
    <sheet name="12" sheetId="99" r:id="rId13"/>
    <sheet name="13" sheetId="100" r:id="rId14"/>
    <sheet name="14" sheetId="101" r:id="rId15"/>
    <sheet name="15" sheetId="102" r:id="rId16"/>
    <sheet name="16" sheetId="12" r:id="rId17"/>
    <sheet name="17" sheetId="13" r:id="rId18"/>
    <sheet name="18" sheetId="14" r:id="rId19"/>
    <sheet name="19" sheetId="15" r:id="rId20"/>
    <sheet name="20" sheetId="16" r:id="rId21"/>
    <sheet name="21" sheetId="17" r:id="rId22"/>
    <sheet name="22" sheetId="18" r:id="rId23"/>
    <sheet name="23" sheetId="19" r:id="rId24"/>
    <sheet name="24" sheetId="20" r:id="rId25"/>
    <sheet name="25" sheetId="21" r:id="rId26"/>
    <sheet name="26" sheetId="22" r:id="rId27"/>
    <sheet name="27" sheetId="23" r:id="rId28"/>
    <sheet name="28" sheetId="24" r:id="rId29"/>
    <sheet name="29" sheetId="25" r:id="rId30"/>
    <sheet name="30" sheetId="26" r:id="rId31"/>
    <sheet name="31" sheetId="27" r:id="rId32"/>
    <sheet name="32" sheetId="28" r:id="rId33"/>
    <sheet name="33" sheetId="29" r:id="rId34"/>
    <sheet name="34" sheetId="30" r:id="rId35"/>
    <sheet name="35" sheetId="31" r:id="rId36"/>
    <sheet name="36" sheetId="32" r:id="rId37"/>
    <sheet name="37" sheetId="33" r:id="rId38"/>
    <sheet name="38" sheetId="34" r:id="rId39"/>
    <sheet name="39" sheetId="35" r:id="rId40"/>
    <sheet name="40" sheetId="36" r:id="rId41"/>
    <sheet name="41" sheetId="37" r:id="rId42"/>
    <sheet name="42" sheetId="38" r:id="rId43"/>
    <sheet name="43" sheetId="39" r:id="rId44"/>
    <sheet name="44" sheetId="40" r:id="rId45"/>
    <sheet name="45" sheetId="41" r:id="rId46"/>
    <sheet name="46" sheetId="42" r:id="rId47"/>
    <sheet name="47" sheetId="43" r:id="rId48"/>
    <sheet name="48" sheetId="44" r:id="rId49"/>
    <sheet name="49" sheetId="45" r:id="rId50"/>
    <sheet name="50" sheetId="46" r:id="rId51"/>
    <sheet name="51" sheetId="47" r:id="rId52"/>
    <sheet name="52" sheetId="48" r:id="rId53"/>
    <sheet name="53" sheetId="49" r:id="rId54"/>
    <sheet name="54" sheetId="50" r:id="rId55"/>
    <sheet name="55" sheetId="51" r:id="rId56"/>
    <sheet name="56" sheetId="52" r:id="rId57"/>
    <sheet name="57" sheetId="53" r:id="rId58"/>
    <sheet name="58" sheetId="54" r:id="rId59"/>
    <sheet name="59" sheetId="55" r:id="rId60"/>
    <sheet name="60" sheetId="56" r:id="rId61"/>
    <sheet name="61" sheetId="57" r:id="rId62"/>
    <sheet name="62" sheetId="58" r:id="rId63"/>
    <sheet name="63" sheetId="59" r:id="rId64"/>
    <sheet name="64" sheetId="108" r:id="rId65"/>
    <sheet name="65" sheetId="60" r:id="rId66"/>
    <sheet name="66" sheetId="61" r:id="rId67"/>
    <sheet name="67" sheetId="62" r:id="rId68"/>
    <sheet name="68" sheetId="109" r:id="rId69"/>
    <sheet name="69" sheetId="107" r:id="rId70"/>
    <sheet name="70" sheetId="65" r:id="rId71"/>
    <sheet name="71" sheetId="66" r:id="rId72"/>
    <sheet name="72" sheetId="67" r:id="rId73"/>
    <sheet name="73" sheetId="68" r:id="rId74"/>
    <sheet name="74" sheetId="110" r:id="rId75"/>
    <sheet name="75" sheetId="70" r:id="rId76"/>
    <sheet name="76" sheetId="71" r:id="rId77"/>
    <sheet name="77" sheetId="72" r:id="rId78"/>
    <sheet name="78" sheetId="73" r:id="rId79"/>
    <sheet name="79" sheetId="74" r:id="rId80"/>
    <sheet name="80" sheetId="75" r:id="rId81"/>
    <sheet name="81" sheetId="76" r:id="rId82"/>
    <sheet name="82" sheetId="77" r:id="rId83"/>
    <sheet name="83" sheetId="78" r:id="rId84"/>
    <sheet name="84" sheetId="79" r:id="rId85"/>
    <sheet name="85" sheetId="80" r:id="rId86"/>
    <sheet name="86" sheetId="81" r:id="rId87"/>
    <sheet name="87" sheetId="82" r:id="rId88"/>
    <sheet name="88" sheetId="83" r:id="rId89"/>
    <sheet name="89" sheetId="84" r:id="rId90"/>
    <sheet name="90" sheetId="85" r:id="rId91"/>
    <sheet name="91" sheetId="86" r:id="rId92"/>
    <sheet name="92" sheetId="87" r:id="rId93"/>
    <sheet name="93" sheetId="88" r:id="rId94"/>
    <sheet name="94" sheetId="89" r:id="rId95"/>
    <sheet name="95" sheetId="90" r:id="rId96"/>
    <sheet name="96" sheetId="91" r:id="rId97"/>
    <sheet name="97" sheetId="92" r:id="rId98"/>
    <sheet name="98" sheetId="93" r:id="rId99"/>
    <sheet name="99" sheetId="94" r:id="rId100"/>
    <sheet name="100" sheetId="95" r:id="rId101"/>
    <sheet name="101" sheetId="96" r:id="rId102"/>
    <sheet name="102" sheetId="97" r:id="rId103"/>
    <sheet name="103" sheetId="103" r:id="rId104"/>
    <sheet name="104" sheetId="104" r:id="rId105"/>
    <sheet name="105" sheetId="105" r:id="rId106"/>
    <sheet name="106" sheetId="106" r:id="rId107"/>
  </sheets>
  <definedNames>
    <definedName name="_Fill" localSheetId="100" hidden="1">#REF!</definedName>
    <definedName name="_Fill" localSheetId="104" hidden="1">#REF!</definedName>
    <definedName name="_Fill" localSheetId="29" hidden="1">#REF!</definedName>
    <definedName name="_Fill" localSheetId="31" hidden="1">#REF!</definedName>
    <definedName name="_Fill" localSheetId="32" hidden="1">#REF!</definedName>
    <definedName name="_Fill" localSheetId="33" hidden="1">#REF!</definedName>
    <definedName name="_Fill" localSheetId="34" hidden="1">#REF!</definedName>
    <definedName name="_Fill" localSheetId="35" hidden="1">#REF!</definedName>
    <definedName name="_Fill" localSheetId="37" hidden="1">#REF!</definedName>
    <definedName name="_Fill" localSheetId="39" hidden="1">#REF!</definedName>
    <definedName name="_Fill" localSheetId="4" hidden="1">#REF!</definedName>
    <definedName name="_Fill" localSheetId="42" hidden="1">#REF!</definedName>
    <definedName name="_Fill" localSheetId="5" hidden="1">#REF!</definedName>
    <definedName name="_Fill" localSheetId="58" hidden="1">#REF!</definedName>
    <definedName name="_Fill" localSheetId="6" hidden="1">#REF!</definedName>
    <definedName name="_Fill" localSheetId="61" hidden="1">#REF!</definedName>
    <definedName name="_Fill" localSheetId="64" hidden="1">#REF!</definedName>
    <definedName name="_Fill" localSheetId="66" hidden="1">#REF!</definedName>
    <definedName name="_Fill" localSheetId="68" hidden="1">#REF!</definedName>
    <definedName name="_Fill" localSheetId="69" hidden="1">#REF!</definedName>
    <definedName name="_Fill" localSheetId="70" hidden="1">#REF!</definedName>
    <definedName name="_Fill" localSheetId="74" hidden="1">#REF!</definedName>
    <definedName name="_Fill" localSheetId="75" hidden="1">#REF!</definedName>
    <definedName name="_Fill" localSheetId="93" hidden="1">#REF!</definedName>
    <definedName name="_Fill" localSheetId="98" hidden="1">#REF!</definedName>
    <definedName name="_Fill" hidden="1">#REF!</definedName>
    <definedName name="_xlnm.Print_Titles" localSheetId="34">'34'!$3:$5</definedName>
    <definedName name="_xlnm.Print_Titles" localSheetId="35">'35'!$3:$5</definedName>
    <definedName name="_xlnm.Print_Titles" localSheetId="5">'5'!$3:$5</definedName>
    <definedName name="_xlnm.Print_Titles" localSheetId="6">'6'!$4:$6</definedName>
    <definedName name="_xlnm.Print_Area" localSheetId="10">'10'!$A$1:$G$35</definedName>
    <definedName name="_xlnm.Print_Area" localSheetId="100">'100'!$A$1:$H$26</definedName>
    <definedName name="_xlnm.Print_Area" localSheetId="104">'104'!$A$1:$K$27</definedName>
    <definedName name="_xlnm.Print_Area" localSheetId="105">'105'!$A$1:$C$28</definedName>
    <definedName name="_xlnm.Print_Area" localSheetId="2">'2'!$A$1:$A$24</definedName>
    <definedName name="_xlnm.Print_Area" localSheetId="24">'24'!$A$1:$E$43</definedName>
    <definedName name="_xlnm.Print_Area" localSheetId="34">'34'!$A$1:$M$25</definedName>
    <definedName name="_xlnm.Print_Area" localSheetId="35">'35'!$A$1:$M$25</definedName>
    <definedName name="_xlnm.Print_Area" localSheetId="4">'4'!$A$1:$S$27</definedName>
    <definedName name="_xlnm.Print_Area" localSheetId="44">'44'!$A$1:$F$30</definedName>
    <definedName name="_xlnm.Print_Area" localSheetId="5">'5'!$A$1:$D$39</definedName>
    <definedName name="_xlnm.Print_Area" localSheetId="51">'51'!$A$1:$S$33</definedName>
    <definedName name="_xlnm.Print_Area" localSheetId="55">'55'!$A$1:$S$34</definedName>
    <definedName name="_xlnm.Print_Area" localSheetId="61">'61'!$A$1:$G$29</definedName>
    <definedName name="_xlnm.Print_Area" localSheetId="65">'65'!$A$1:$Q$26</definedName>
    <definedName name="_xlnm.Print_Area" localSheetId="66">'66'!$A$1:$P$27</definedName>
    <definedName name="_xlnm.Print_Area" localSheetId="69">'69'!$A$1:$E$38</definedName>
    <definedName name="_xlnm.Print_Area" localSheetId="72">'72'!$A$1:$E$30</definedName>
    <definedName name="_xlnm.Print_Area" localSheetId="81">'81'!$A$1:$I$31</definedName>
    <definedName name="_xlnm.Print_Area" localSheetId="83">'83'!$A$1:$K$30</definedName>
    <definedName name="пед" hidden="1">#REF!</definedName>
    <definedName name="СБ" hidden="1">#REF!</definedName>
    <definedName name="сбо" hidden="1">#REF!</definedName>
    <definedName name="сбор" hidden="1">#REF!</definedName>
  </definedNames>
  <calcPr calcId="125725"/>
</workbook>
</file>

<file path=xl/calcChain.xml><?xml version="1.0" encoding="utf-8"?>
<calcChain xmlns="http://schemas.openxmlformats.org/spreadsheetml/2006/main">
  <c r="G11" i="103"/>
  <c r="F11"/>
  <c r="E11"/>
  <c r="G10"/>
  <c r="F10"/>
  <c r="E10"/>
  <c r="C7" i="94"/>
  <c r="I40" i="91"/>
  <c r="E40"/>
  <c r="I39"/>
  <c r="E39"/>
  <c r="I38"/>
  <c r="E38"/>
  <c r="I37"/>
  <c r="E37"/>
  <c r="I36"/>
  <c r="E36"/>
  <c r="I35"/>
  <c r="I34"/>
  <c r="E34"/>
  <c r="I33"/>
  <c r="E33"/>
  <c r="I32"/>
  <c r="E32"/>
  <c r="I31"/>
  <c r="E31"/>
  <c r="I30"/>
  <c r="E30"/>
  <c r="I29"/>
  <c r="E29"/>
  <c r="I28"/>
  <c r="E28"/>
  <c r="I27"/>
  <c r="E27"/>
  <c r="I26"/>
  <c r="E26"/>
  <c r="I25"/>
  <c r="E25"/>
  <c r="E24"/>
  <c r="E23"/>
  <c r="I22"/>
  <c r="E22"/>
  <c r="I21"/>
  <c r="E21"/>
  <c r="I20"/>
  <c r="E20"/>
  <c r="I18"/>
  <c r="E18"/>
  <c r="I11"/>
  <c r="E11"/>
  <c r="I10"/>
  <c r="E10"/>
  <c r="I9"/>
  <c r="E9"/>
  <c r="I8"/>
  <c r="E8"/>
  <c r="E38" i="90"/>
  <c r="E37"/>
  <c r="E36"/>
  <c r="E35"/>
  <c r="I32"/>
  <c r="E32"/>
  <c r="I31"/>
  <c r="E31"/>
  <c r="I27"/>
  <c r="E27"/>
  <c r="I26"/>
  <c r="E26"/>
  <c r="I25"/>
  <c r="E25"/>
  <c r="I24"/>
  <c r="E24"/>
  <c r="I23"/>
  <c r="E23"/>
  <c r="I22"/>
  <c r="E22"/>
  <c r="I19"/>
  <c r="E19"/>
  <c r="E16"/>
  <c r="E15"/>
  <c r="E14"/>
  <c r="I13"/>
  <c r="E13"/>
  <c r="E12"/>
  <c r="E11"/>
  <c r="E10"/>
  <c r="I9"/>
  <c r="E9"/>
  <c r="I8"/>
  <c r="E8"/>
  <c r="I7"/>
  <c r="E7"/>
  <c r="I34" i="89"/>
  <c r="E34"/>
  <c r="I33"/>
  <c r="E33"/>
  <c r="I32"/>
  <c r="E32"/>
  <c r="I31"/>
  <c r="E31"/>
  <c r="E30"/>
  <c r="I29"/>
  <c r="E29"/>
  <c r="I28"/>
  <c r="E28"/>
  <c r="I27"/>
  <c r="E27"/>
  <c r="I26"/>
  <c r="E26"/>
  <c r="I18"/>
  <c r="E18"/>
  <c r="I17"/>
  <c r="E17"/>
  <c r="I16"/>
  <c r="E16"/>
  <c r="I15"/>
  <c r="E15"/>
  <c r="I14"/>
  <c r="E14"/>
  <c r="I8"/>
  <c r="E8"/>
  <c r="I7"/>
  <c r="E7"/>
  <c r="F29" i="57"/>
  <c r="F28"/>
  <c r="F27"/>
  <c r="F24"/>
  <c r="F23"/>
  <c r="F22"/>
  <c r="F21"/>
  <c r="F18"/>
  <c r="F29" i="56"/>
  <c r="G28"/>
  <c r="F28"/>
  <c r="G26"/>
  <c r="F26"/>
  <c r="G25"/>
  <c r="F25"/>
  <c r="G24"/>
  <c r="F24"/>
  <c r="G23"/>
  <c r="F23"/>
  <c r="G22"/>
  <c r="F22"/>
  <c r="G19"/>
  <c r="F19"/>
  <c r="G18"/>
  <c r="F18"/>
  <c r="F11"/>
  <c r="G10"/>
  <c r="F10"/>
  <c r="G9"/>
  <c r="F9"/>
  <c r="G8"/>
  <c r="F8"/>
  <c r="G7"/>
  <c r="F7"/>
  <c r="G6"/>
  <c r="F6"/>
  <c r="C29" i="55"/>
  <c r="H28"/>
  <c r="G28"/>
  <c r="D28"/>
  <c r="C28"/>
  <c r="H27"/>
  <c r="G27"/>
  <c r="D27"/>
  <c r="C27"/>
  <c r="H26"/>
  <c r="G26"/>
  <c r="D26"/>
  <c r="C26"/>
  <c r="H25"/>
  <c r="G25"/>
  <c r="D25"/>
  <c r="C25"/>
  <c r="H24"/>
  <c r="G24"/>
  <c r="D24"/>
  <c r="C24"/>
  <c r="H23"/>
  <c r="G23"/>
  <c r="D23"/>
  <c r="C23"/>
  <c r="H22"/>
  <c r="G22"/>
  <c r="D22"/>
  <c r="C22"/>
  <c r="H21"/>
  <c r="G21"/>
  <c r="D21"/>
  <c r="C21"/>
  <c r="H20"/>
  <c r="G20"/>
  <c r="D20"/>
  <c r="C20"/>
  <c r="H19"/>
  <c r="G19"/>
  <c r="D19"/>
  <c r="C19"/>
  <c r="H18"/>
  <c r="G18"/>
  <c r="D18"/>
  <c r="C18"/>
  <c r="H17"/>
  <c r="G17"/>
  <c r="D17"/>
  <c r="C17"/>
  <c r="H16"/>
  <c r="G16"/>
  <c r="D16"/>
  <c r="C16"/>
  <c r="H15"/>
  <c r="G15"/>
  <c r="D15"/>
  <c r="C15"/>
  <c r="H14"/>
  <c r="G14"/>
  <c r="D14"/>
  <c r="C14"/>
  <c r="H13"/>
  <c r="G13"/>
  <c r="D13"/>
  <c r="C13"/>
  <c r="H12"/>
  <c r="G12"/>
  <c r="D12"/>
  <c r="C12"/>
  <c r="H11"/>
  <c r="G11"/>
  <c r="D11"/>
  <c r="C11"/>
  <c r="H10"/>
  <c r="G10"/>
  <c r="D10"/>
  <c r="C10"/>
  <c r="H9"/>
  <c r="G9"/>
  <c r="D9"/>
  <c r="C9"/>
  <c r="H8"/>
  <c r="G8"/>
  <c r="D8"/>
  <c r="C8"/>
  <c r="H7"/>
  <c r="G7"/>
  <c r="D7"/>
  <c r="C7"/>
  <c r="H6"/>
  <c r="G6"/>
  <c r="D6"/>
  <c r="C6"/>
  <c r="H5"/>
  <c r="G5"/>
  <c r="D5"/>
  <c r="C5"/>
  <c r="J28" i="43" l="1"/>
  <c r="H28"/>
  <c r="L21" i="22"/>
  <c r="M21" s="1"/>
  <c r="G21"/>
  <c r="D21"/>
  <c r="L20"/>
  <c r="M20" s="1"/>
  <c r="G20"/>
  <c r="D20"/>
  <c r="L19"/>
  <c r="M19" s="1"/>
  <c r="G19"/>
  <c r="D19"/>
  <c r="L18"/>
  <c r="M18" s="1"/>
  <c r="G18"/>
  <c r="D18"/>
  <c r="L17"/>
  <c r="M17" s="1"/>
  <c r="G17"/>
  <c r="D17"/>
  <c r="L16"/>
  <c r="M16" s="1"/>
  <c r="G16"/>
  <c r="D16"/>
  <c r="L15"/>
  <c r="M15" s="1"/>
  <c r="G15"/>
  <c r="D15"/>
  <c r="L14"/>
  <c r="M14" s="1"/>
  <c r="G14"/>
  <c r="D14"/>
  <c r="L13"/>
  <c r="M13" s="1"/>
  <c r="G13"/>
  <c r="D13"/>
  <c r="L12"/>
  <c r="M12" s="1"/>
  <c r="G12"/>
  <c r="D12"/>
  <c r="L11"/>
  <c r="M11" s="1"/>
  <c r="G11"/>
  <c r="D11"/>
  <c r="L10"/>
  <c r="M10" s="1"/>
  <c r="G10"/>
  <c r="D10"/>
  <c r="L9"/>
  <c r="M9" s="1"/>
  <c r="G9"/>
  <c r="D9"/>
  <c r="L8"/>
  <c r="M8" s="1"/>
  <c r="G8"/>
  <c r="D8"/>
  <c r="L7"/>
  <c r="M7" s="1"/>
  <c r="D7"/>
  <c r="M6"/>
  <c r="L6"/>
  <c r="G6"/>
  <c r="D6"/>
  <c r="L5"/>
  <c r="G5"/>
  <c r="D5"/>
  <c r="L4"/>
  <c r="G4"/>
  <c r="D4"/>
  <c r="H47" i="15"/>
  <c r="H46"/>
  <c r="H45"/>
  <c r="H44"/>
</calcChain>
</file>

<file path=xl/sharedStrings.xml><?xml version="1.0" encoding="utf-8"?>
<sst xmlns="http://schemas.openxmlformats.org/spreadsheetml/2006/main" count="6534" uniqueCount="1984">
  <si>
    <t>З Д Р А В О О Х Р А Н Е Н И Е</t>
  </si>
  <si>
    <t>К А Л И Н И Н Г Р А Д С К О Й   О Б Л А С Т И</t>
  </si>
  <si>
    <t xml:space="preserve">В   Ц И Ф Р А Х </t>
  </si>
  <si>
    <t>(Информационно-статистический сборник)</t>
  </si>
  <si>
    <t>МИНИСТЕРСТВО ЗДРАВООХРАНЕНИЯ</t>
  </si>
  <si>
    <t>КАЛИНИНГРАДСКОЙ ОБЛАСТИ</t>
  </si>
  <si>
    <t xml:space="preserve">МЕДИЦИНСКИЙ ИНФОРМАЦИОННО-АНАЛИТИЧЕСКИЙ </t>
  </si>
  <si>
    <t>ЦЕНТР КАЛИНИНГРАДСКОЙ ОБЛАСТИ</t>
  </si>
  <si>
    <t>Калининград</t>
  </si>
  <si>
    <t>П Р Е Д И С Л О В И Е</t>
  </si>
  <si>
    <t xml:space="preserve">  Авторский коллектив выражает благодарность за участие в подготовке сборника Территориальному органу Федеральной службы Государственной статистики по Калининградской области, организационному отделу управления Роспотребнадзора по Калининградской области,  ФГУ «ГБ МСЭ по Калининградской области», а также сотрудникам организационно-методических кабинетов специализированных медицинских организаций Калининградской области.</t>
  </si>
  <si>
    <t>Примечание.</t>
  </si>
  <si>
    <t>Условные обозначения:</t>
  </si>
  <si>
    <t xml:space="preserve"> -          явление отсутствует</t>
  </si>
  <si>
    <t>…        данных не имеется</t>
  </si>
  <si>
    <t>0,0      значение показателя меньше единицы измерения</t>
  </si>
  <si>
    <t xml:space="preserve">Калининград </t>
  </si>
  <si>
    <t>С О Д Е Р Ж А Н И Е</t>
  </si>
  <si>
    <t>стр.</t>
  </si>
  <si>
    <t xml:space="preserve"> ОБЩАЯ ЧАСТЬ</t>
  </si>
  <si>
    <t>Медико-демографические показатели …...………………………………..</t>
  </si>
  <si>
    <t xml:space="preserve"> ДЕЯТЕЛЬНОСТЬ СПЕЦИАЛИЗИРОВАННЫХ СЛУЖБ</t>
  </si>
  <si>
    <t>в   2 0 1 9  - 2 0 2 0 гг.</t>
  </si>
  <si>
    <t xml:space="preserve">   Статистический сборник «Здравоохранение Калининградской области в цифрах в 2019-2020 гг.» содержит информацию о медико-демографических показателях, сети, кадрах и основных показателях деятельности медицинских организаций Калининградской области, а также показатели здоровья населения в 2020 году в сравнении с 2019 годом. </t>
  </si>
  <si>
    <t xml:space="preserve">   Статистический сборник подготовлен специалистами отдела медицинской статистики ГКУЗ "Медицинский информационно-аналитический центр Калининградской области".</t>
  </si>
  <si>
    <t>Все показатели  за 2020 год рассчитаны на численность населения по состоянию на 01.01.2020 г., при уточнении населения показатели могут несколько измениться.</t>
  </si>
  <si>
    <t>Ресурсы и деятельность  медицинских организаций Калининградской области</t>
  </si>
  <si>
    <t>инвалидность……………………………...………………………….………</t>
  </si>
  <si>
    <t xml:space="preserve">профилактическая работа (диспансеризация и профилактические осмотры)…………………………………………………………………….. </t>
  </si>
  <si>
    <t>заболеваемость, диспансерное наблюдение населения области………….</t>
  </si>
  <si>
    <t>коечный фонд (структура коечного фонда, средняя занятость и   средняя длительность  пребывания на койке в году, состав больных в стационаре, хирургическа работа)…………………………………………</t>
  </si>
  <si>
    <t>медицинские кадры………………………………………………………….</t>
  </si>
  <si>
    <t>медицинские организации Калининградской области…………………….</t>
  </si>
  <si>
    <t>Педиатрическая ………………………………………………………………….</t>
  </si>
  <si>
    <t>Акушерско-гинекологическая ………………………………………………….</t>
  </si>
  <si>
    <t>Онкологическая ………………………………………………………………….</t>
  </si>
  <si>
    <t>Инфекционная ……………………………………………………………………</t>
  </si>
  <si>
    <t>Фтизиатрическая ………………………………………………………………..</t>
  </si>
  <si>
    <t>Наркологическая ………………………………………………………………..</t>
  </si>
  <si>
    <t>Психиатрическая ………………………………………………………………..</t>
  </si>
  <si>
    <t>Скорая медицинская помощь ………………………………………………….</t>
  </si>
  <si>
    <t>Стоматологическая ……………………………………………………………..</t>
  </si>
  <si>
    <t>Дерматовенерологическая ……………………………………………………..</t>
  </si>
  <si>
    <t>ГО - городской округ</t>
  </si>
  <si>
    <t>ЧИСЛЕННОСТЬ НАСЕЛЕНИЯ КАЛИНИНГРАДСКОЙ ОБЛАСТИ НА 01.01.2020 г. ПО ПОЛУ И ВОЗРАСТНЫМ ГРУППАМ (человек)</t>
  </si>
  <si>
    <t>Административно-территориальные образования</t>
  </si>
  <si>
    <t>Всего</t>
  </si>
  <si>
    <t>Муж-чины</t>
  </si>
  <si>
    <t>Женщины</t>
  </si>
  <si>
    <t>Дети (от 0 до 17 лет включительно)</t>
  </si>
  <si>
    <t>Взрослые                                                         (18 лет и старше)</t>
  </si>
  <si>
    <t>Трудоспособного возраста</t>
  </si>
  <si>
    <t>Старше трудо-способ-ного возраста (м.-61г.и старше,ж.-56 и старше)</t>
  </si>
  <si>
    <t>из них: 0-14 лет включительно</t>
  </si>
  <si>
    <t>15-17 лет включительно</t>
  </si>
  <si>
    <t>их них: мужчин</t>
  </si>
  <si>
    <t>женщин</t>
  </si>
  <si>
    <t>их них: мужчин (16 - 60 лет)</t>
  </si>
  <si>
    <t>женщин (16-55 лет)</t>
  </si>
  <si>
    <t>в т.ч 15-49 лет</t>
  </si>
  <si>
    <t>всего</t>
  </si>
  <si>
    <t>из них: жен. пола</t>
  </si>
  <si>
    <t>дети до 1 года</t>
  </si>
  <si>
    <t>Всего по области</t>
  </si>
  <si>
    <t>ГО  г. Калининград</t>
  </si>
  <si>
    <t xml:space="preserve">ГО  г. Ладушкин </t>
  </si>
  <si>
    <t xml:space="preserve">ГО  г. Мамоново </t>
  </si>
  <si>
    <t>ГО  г. Пионерский</t>
  </si>
  <si>
    <t>Светловский ГО</t>
  </si>
  <si>
    <t>ГО  г. Советск</t>
  </si>
  <si>
    <t>ГО  п. Янтарный</t>
  </si>
  <si>
    <t>Багратионовский ГО</t>
  </si>
  <si>
    <t>Балтийский ГО</t>
  </si>
  <si>
    <t>Гвардейский ГО</t>
  </si>
  <si>
    <t>Гурьевский ГО</t>
  </si>
  <si>
    <t>Гусевский ГО</t>
  </si>
  <si>
    <t>Зеленоградский ГО</t>
  </si>
  <si>
    <t>Краснознаменский ГО</t>
  </si>
  <si>
    <t>Светлогорский ГО</t>
  </si>
  <si>
    <t>Неманский ГО</t>
  </si>
  <si>
    <t>Нестеровский ГО</t>
  </si>
  <si>
    <t>Озёрский ГО</t>
  </si>
  <si>
    <t>Полесский ГО</t>
  </si>
  <si>
    <t>Правдинский ГО</t>
  </si>
  <si>
    <t>Славский ГО</t>
  </si>
  <si>
    <t>Черняховский ГО</t>
  </si>
  <si>
    <t xml:space="preserve">ЧИСЛЕННОСТЬ ПОСТОЯННОГО НАСЕЛЕНИЯ КАЛИНИНГРАДСКОЙ ОБЛАСТИ НА                         1 ЯНВАРЯ 2021 ГОДА                                                            </t>
  </si>
  <si>
    <t>По данным Территориального органа Федеральной службы государственной статистики по Калининградской области</t>
  </si>
  <si>
    <t>Административно-территоральные образования</t>
  </si>
  <si>
    <r>
      <t>Численность  постоянного населения на</t>
    </r>
    <r>
      <rPr>
        <b/>
        <sz val="11"/>
        <rFont val="Times New Roman"/>
        <family val="1"/>
        <charset val="204"/>
      </rPr>
      <t xml:space="preserve"> 01.01.2021</t>
    </r>
    <r>
      <rPr>
        <sz val="11"/>
        <rFont val="Times New Roman"/>
        <family val="1"/>
        <charset val="204"/>
      </rPr>
      <t>г. (человек)</t>
    </r>
  </si>
  <si>
    <t>все население</t>
  </si>
  <si>
    <t>в том числе:</t>
  </si>
  <si>
    <t>городское</t>
  </si>
  <si>
    <t>сельское</t>
  </si>
  <si>
    <t>Калининградская область</t>
  </si>
  <si>
    <t>Городской округ - город Калининград</t>
  </si>
  <si>
    <t>г. Калининград</t>
  </si>
  <si>
    <t>в том числе внутригородские районы:</t>
  </si>
  <si>
    <t>Ленинградский район</t>
  </si>
  <si>
    <t>Московский район</t>
  </si>
  <si>
    <t>Центральный район</t>
  </si>
  <si>
    <t>Багратионовский городской округ</t>
  </si>
  <si>
    <t>г. Багратионовск</t>
  </si>
  <si>
    <t>Балтийский городской округ</t>
  </si>
  <si>
    <t>г. Балтийск</t>
  </si>
  <si>
    <t>г. Приморск</t>
  </si>
  <si>
    <t>Гвардейский городской округ</t>
  </si>
  <si>
    <t>г. Гвардейск</t>
  </si>
  <si>
    <t>Гурьевский городской округ</t>
  </si>
  <si>
    <t>г. Гурьевск</t>
  </si>
  <si>
    <t>Гусевский городской округ</t>
  </si>
  <si>
    <t>г. Гусев</t>
  </si>
  <si>
    <t>Зеленоградский городской округ</t>
  </si>
  <si>
    <t>г. Зеленоградск</t>
  </si>
  <si>
    <t xml:space="preserve">Ладушкинский городской округ </t>
  </si>
  <si>
    <t>г. Ладушкин</t>
  </si>
  <si>
    <t xml:space="preserve">Мамоновский городской округ </t>
  </si>
  <si>
    <t>г. Мамоново</t>
  </si>
  <si>
    <t>Краснознаменский городской округ</t>
  </si>
  <si>
    <t>г. Краснознаменск</t>
  </si>
  <si>
    <t>Неманский городской округ</t>
  </si>
  <si>
    <t>г. Неман</t>
  </si>
  <si>
    <t>Нестеровский городской округ</t>
  </si>
  <si>
    <t>г. Нестеров</t>
  </si>
  <si>
    <t>Озерский городской округ</t>
  </si>
  <si>
    <t>г. Озерск</t>
  </si>
  <si>
    <t>Пионерский городской округ</t>
  </si>
  <si>
    <t>г. Пионерский</t>
  </si>
  <si>
    <t xml:space="preserve">ЧИСЛЕННОСТЬ ПОСТОЯННОГО НАСЕЛЕНИЯ КАЛИНИНГРАДСКОЙ ОБЛАСТИ                        НА 1 ЯНВАРЯ 2021 ГОДА                                                            </t>
  </si>
  <si>
    <t>Продолжение</t>
  </si>
  <si>
    <t>Полесский городской округ</t>
  </si>
  <si>
    <t>г. Полесск</t>
  </si>
  <si>
    <t>Правдинский городской округ</t>
  </si>
  <si>
    <t>г. Правдинск</t>
  </si>
  <si>
    <t>Светловский городской округ</t>
  </si>
  <si>
    <t>г. Светлый</t>
  </si>
  <si>
    <t>Светлогорский городской округ</t>
  </si>
  <si>
    <t>г. Светлогорск</t>
  </si>
  <si>
    <t>Славский городской округ</t>
  </si>
  <si>
    <t>г. Славск</t>
  </si>
  <si>
    <t>Советский городской округ</t>
  </si>
  <si>
    <t>г. Советск</t>
  </si>
  <si>
    <t>Черняховский городской округ</t>
  </si>
  <si>
    <t>г. Черняховск</t>
  </si>
  <si>
    <t xml:space="preserve">Янтарный городской округ </t>
  </si>
  <si>
    <t>пгт. Янтарный</t>
  </si>
  <si>
    <t xml:space="preserve">*Далее в сборнике: </t>
  </si>
  <si>
    <t>РАСПРЕДЕЛЕНИЕ НАСЕЛЕНИЯ  ПО ОСНОВНЫМ  ВОЗРАСТНЫМ  ГРУППАМ  ПО  СОСТОЯНИЮ  НА  1 ЯНВАРЯ 2020 ГОДА</t>
  </si>
  <si>
    <t>(в процентах к общей численности населения)*</t>
  </si>
  <si>
    <t>Годы</t>
  </si>
  <si>
    <t>Численность населения по основным возрастным группам на начало года</t>
  </si>
  <si>
    <t xml:space="preserve">моложе трудоспособного возраста </t>
  </si>
  <si>
    <t xml:space="preserve">в трудоспособном возрасте                   </t>
  </si>
  <si>
    <t xml:space="preserve">старше трудоспособного возраста                      </t>
  </si>
  <si>
    <t>1959 год</t>
  </si>
  <si>
    <t>1979 год</t>
  </si>
  <si>
    <t>1989 год</t>
  </si>
  <si>
    <t>1994 год</t>
  </si>
  <si>
    <t>1995 год</t>
  </si>
  <si>
    <t>1996 год</t>
  </si>
  <si>
    <t>1997 год</t>
  </si>
  <si>
    <t>1998 год</t>
  </si>
  <si>
    <t>1999 год</t>
  </si>
  <si>
    <t>2000 год</t>
  </si>
  <si>
    <t>2001 год</t>
  </si>
  <si>
    <t>2002 год</t>
  </si>
  <si>
    <t>2003 год</t>
  </si>
  <si>
    <t>2004 год</t>
  </si>
  <si>
    <t>2005 год</t>
  </si>
  <si>
    <t>2006 год</t>
  </si>
  <si>
    <t>2007 год</t>
  </si>
  <si>
    <t>2008 год</t>
  </si>
  <si>
    <t>2009 год</t>
  </si>
  <si>
    <t>2010 год</t>
  </si>
  <si>
    <t>2011 год</t>
  </si>
  <si>
    <t>2012 год</t>
  </si>
  <si>
    <t>2013 год</t>
  </si>
  <si>
    <t>2014 год</t>
  </si>
  <si>
    <t>2015 год</t>
  </si>
  <si>
    <t>2016 год</t>
  </si>
  <si>
    <t>2017 год</t>
  </si>
  <si>
    <t>2018 год</t>
  </si>
  <si>
    <t>2019 год</t>
  </si>
  <si>
    <t>2020** год</t>
  </si>
  <si>
    <t>*  сумма показателей по строкам равна 100%</t>
  </si>
  <si>
    <t>**Возрастные группы населения с 2020 года определяются на основании Приказа Росстата от 17.07.2019 № 409</t>
  </si>
  <si>
    <t xml:space="preserve">ЕСТЕСТВЕННОЕ ДВИЖЕНИЕ НАСЕЛЕНИЯ  КАЛИНИНГРАДСКОЙ ОБЛАСТИ                                        ЗА 2019 - 2020 гг. </t>
  </si>
  <si>
    <t>Административно-территориальные  образования</t>
  </si>
  <si>
    <t>Рождаемость</t>
  </si>
  <si>
    <t>Смертность</t>
  </si>
  <si>
    <t>Естественный</t>
  </si>
  <si>
    <t xml:space="preserve"> (на 1 000 человек)</t>
  </si>
  <si>
    <t>прирост/убыль</t>
  </si>
  <si>
    <t>ГО  пгт. Янтарный</t>
  </si>
  <si>
    <t>ОБЩИЕ   МЕДИКО-ДЕМОГРАФИЧЕСКИЕ   ДАННЫЕ</t>
  </si>
  <si>
    <t>ЗА 2019 и 2020 гг.</t>
  </si>
  <si>
    <t>ПО   КАЛИНИНГРАДСКОЙ   ОБЛАСТИ</t>
  </si>
  <si>
    <t>П о к а з а т е л и</t>
  </si>
  <si>
    <t>1.</t>
  </si>
  <si>
    <t>Среднегодовая численность населения  (человек)</t>
  </si>
  <si>
    <t xml:space="preserve">     в т.ч. городского </t>
  </si>
  <si>
    <t xml:space="preserve">               сельского</t>
  </si>
  <si>
    <t>2.</t>
  </si>
  <si>
    <t xml:space="preserve">Родилось всего (абс. число) </t>
  </si>
  <si>
    <t xml:space="preserve">  общий коэффициент  рождаемости (на 1 000 среднегодового населения)</t>
  </si>
  <si>
    <t>3.</t>
  </si>
  <si>
    <t>Рождаемость на 1 000 женщин фертильного возраста</t>
  </si>
  <si>
    <t>4.</t>
  </si>
  <si>
    <t>Родилось мертвыми (абс. число)</t>
  </si>
  <si>
    <t>5.</t>
  </si>
  <si>
    <t>Коэффициент мертворождаемости (на 1 000 родившихся живыми и мёртвыми)</t>
  </si>
  <si>
    <t>6.</t>
  </si>
  <si>
    <t>Умерло населения всего (абс. число)</t>
  </si>
  <si>
    <t xml:space="preserve">   общий коэффициент смертности (на 1 000 среднегодового населения)</t>
  </si>
  <si>
    <t>7.</t>
  </si>
  <si>
    <t>Общий коэффициент естественного прироста (убыли)  населения</t>
  </si>
  <si>
    <t>8.</t>
  </si>
  <si>
    <t>Умерло детей до года</t>
  </si>
  <si>
    <t>9.</t>
  </si>
  <si>
    <t>Младенческая смертность (на 1 000 родившихся живыми)</t>
  </si>
  <si>
    <t>10.</t>
  </si>
  <si>
    <t>Материнская смертность (абс. число)</t>
  </si>
  <si>
    <t>11.</t>
  </si>
  <si>
    <t>Материнская смертность (на 100 000  живорожденных)</t>
  </si>
  <si>
    <t>Умерло в трудоспособном возрасте (абс. число):</t>
  </si>
  <si>
    <t>12.</t>
  </si>
  <si>
    <t xml:space="preserve">     в т.ч. мужчин</t>
  </si>
  <si>
    <t xml:space="preserve">               женщин</t>
  </si>
  <si>
    <t>13.</t>
  </si>
  <si>
    <t>ОЖИДАЕМАЯ  ПРОДОЛЖИТЕЛЬНОСТЬ   ЖИЗНИ</t>
  </si>
  <si>
    <t>ПРИ   РОЖДЕНИИ   В   1990   -   2019  ГОДАХ  (число лет)</t>
  </si>
  <si>
    <t>По данным Федеральной службы государственной статистики</t>
  </si>
  <si>
    <t>Российская Федерация</t>
  </si>
  <si>
    <t>Оба пола</t>
  </si>
  <si>
    <t>Мужчины</t>
  </si>
  <si>
    <t>1  9  9  0</t>
  </si>
  <si>
    <t>1  9  9  1</t>
  </si>
  <si>
    <t>1  9  9  2</t>
  </si>
  <si>
    <t>1  9  9  3</t>
  </si>
  <si>
    <t>1  9  9  4</t>
  </si>
  <si>
    <t>1  9  9  5</t>
  </si>
  <si>
    <t>1  9  9  6</t>
  </si>
  <si>
    <t>1  9  9  7</t>
  </si>
  <si>
    <t>1  9  9  8</t>
  </si>
  <si>
    <t>1  9  9  9</t>
  </si>
  <si>
    <t>2  0  0  0</t>
  </si>
  <si>
    <t>2  0  0  1</t>
  </si>
  <si>
    <t>2  0  0  2</t>
  </si>
  <si>
    <t>2  0  0  3</t>
  </si>
  <si>
    <t>2  0  0  4</t>
  </si>
  <si>
    <t>2  0  0  5</t>
  </si>
  <si>
    <t>2  0  0  6</t>
  </si>
  <si>
    <t>2  0  0  7</t>
  </si>
  <si>
    <t>2  0  0  8</t>
  </si>
  <si>
    <t>2   0  0  9</t>
  </si>
  <si>
    <t>2  0  1  0</t>
  </si>
  <si>
    <t>2  0  1  1</t>
  </si>
  <si>
    <t>2  0  1  2</t>
  </si>
  <si>
    <t>2  0  1  3</t>
  </si>
  <si>
    <t>2  0  1  4</t>
  </si>
  <si>
    <t>2  0  1  5</t>
  </si>
  <si>
    <t>2  0  1  6</t>
  </si>
  <si>
    <t>2  0  1  7</t>
  </si>
  <si>
    <t>2  0  1  8</t>
  </si>
  <si>
    <t>2  0  1  9</t>
  </si>
  <si>
    <t>ШТАТНАЯ СТРУКТУРА  МЕДИЦИНСКИХ ОРГАНИЗАЦИЙ КАЛИНИНГРАДСКОЙ ОБЛАСТИ  за 2020 год</t>
  </si>
  <si>
    <t>по ФФСН №30 "Сведения о медицинской организации"</t>
  </si>
  <si>
    <t>(основные работники)</t>
  </si>
  <si>
    <t>Наименование организации</t>
  </si>
  <si>
    <t xml:space="preserve">В С Е Г О </t>
  </si>
  <si>
    <t>в т.ч. врачи</t>
  </si>
  <si>
    <t>средний медицинский персонал</t>
  </si>
  <si>
    <t>младший медицинский персонал</t>
  </si>
  <si>
    <t>штатные</t>
  </si>
  <si>
    <t>занятые</t>
  </si>
  <si>
    <t>физ. лица</t>
  </si>
  <si>
    <t>И Т О Г О по территории</t>
  </si>
  <si>
    <t>в том числе</t>
  </si>
  <si>
    <t>Государственные медицинские организации</t>
  </si>
  <si>
    <t>Федеральные медицинские организации</t>
  </si>
  <si>
    <t xml:space="preserve">ОБЕСПЕЧЕННОСТЬ ВРАЧАМИ, СРЕДНИМ МЕДИЦИНСКИМ ПЕРСОНАЛОМ  НА 10 000 СООТВЕТСТВУЮЩЕГО НАСЕЛЕНИЯ </t>
  </si>
  <si>
    <t>Обеспеченность врачами</t>
  </si>
  <si>
    <t>Обеспеченность врачами, работающими в сельской местности</t>
  </si>
  <si>
    <t>Обеспеченность врачами  клинических специальностей</t>
  </si>
  <si>
    <t>Обеспеченность средним медицинским персоналом</t>
  </si>
  <si>
    <t>Обеспеченность средним медицинским персоналом работающим в сельской местности</t>
  </si>
  <si>
    <t xml:space="preserve">    Калининградская область</t>
  </si>
  <si>
    <t>РФ</t>
  </si>
  <si>
    <t>СЗ</t>
  </si>
  <si>
    <t>КВАЛИФИКАЦИЯ МЕДИЦИНСКИХ КАДРОВ КАЛИНИНГРАДСКОЙ ОБЛАСТИ</t>
  </si>
  <si>
    <t>2020 год (физические лица)</t>
  </si>
  <si>
    <t>Наименование должности (специальности)</t>
  </si>
  <si>
    <t xml:space="preserve">Всего </t>
  </si>
  <si>
    <t>Число медицинских и фармацевтических работников, имеющих квалификационную категорию</t>
  </si>
  <si>
    <t>высшую</t>
  </si>
  <si>
    <t>первую</t>
  </si>
  <si>
    <t>вторую</t>
  </si>
  <si>
    <t>абс.ч.</t>
  </si>
  <si>
    <t>%</t>
  </si>
  <si>
    <t>1. ВРАЧИ</t>
  </si>
  <si>
    <t xml:space="preserve">
руководители организаций и их заместители (организаторы здравоохранения)</t>
  </si>
  <si>
    <t>акушеры-гинекологи</t>
  </si>
  <si>
    <t>аллергологи – иммунологи</t>
  </si>
  <si>
    <t>-</t>
  </si>
  <si>
    <t>анестезиологи – реаниматологи</t>
  </si>
  <si>
    <t>бактериологи</t>
  </si>
  <si>
    <t>вирусологи</t>
  </si>
  <si>
    <t>врачи здравпунктов</t>
  </si>
  <si>
    <t>гастроэнтерологи</t>
  </si>
  <si>
    <t>гематологи</t>
  </si>
  <si>
    <t>генетики</t>
  </si>
  <si>
    <t>гериатры</t>
  </si>
  <si>
    <t>дезинфектологи</t>
  </si>
  <si>
    <t>дерматовенерологи</t>
  </si>
  <si>
    <t>диабетологи</t>
  </si>
  <si>
    <t>диетологи</t>
  </si>
  <si>
    <t>инфекционисты</t>
  </si>
  <si>
    <t>кардиологи</t>
  </si>
  <si>
    <t>кардиологи детские</t>
  </si>
  <si>
    <t xml:space="preserve">клинической лабораторной диагностики </t>
  </si>
  <si>
    <t xml:space="preserve">клинические микологи  </t>
  </si>
  <si>
    <t>колопроктологи</t>
  </si>
  <si>
    <t>косметологи</t>
  </si>
  <si>
    <t>лаборанты</t>
  </si>
  <si>
    <t>лабораторные генетики</t>
  </si>
  <si>
    <t xml:space="preserve">лабораторные микологи </t>
  </si>
  <si>
    <t>мануальной терапии</t>
  </si>
  <si>
    <t>методисты</t>
  </si>
  <si>
    <t>неврологи</t>
  </si>
  <si>
    <t>нейрохирурги</t>
  </si>
  <si>
    <t>неонатологи</t>
  </si>
  <si>
    <t>нефрологи</t>
  </si>
  <si>
    <t>общей практики (семейные)</t>
  </si>
  <si>
    <t>онкологи</t>
  </si>
  <si>
    <t>онкологи детские</t>
  </si>
  <si>
    <t>ортодонты</t>
  </si>
  <si>
    <t>остеопаты</t>
  </si>
  <si>
    <t>оториноларингологи</t>
  </si>
  <si>
    <t>офтальмологи</t>
  </si>
  <si>
    <t>офтальмологи-протезисты</t>
  </si>
  <si>
    <t>паразитологи</t>
  </si>
  <si>
    <t>патологоанатомы</t>
  </si>
  <si>
    <t>педиатры – всего</t>
  </si>
  <si>
    <t xml:space="preserve">   из них: педиатры участковые   (включая педиатров участковых приписных участков)</t>
  </si>
  <si>
    <t xml:space="preserve">   педиатры городские (районные)</t>
  </si>
  <si>
    <t>по авиационной и космической медицине</t>
  </si>
  <si>
    <t>по водолазной медицине</t>
  </si>
  <si>
    <t>по гигиене детей и подростков</t>
  </si>
  <si>
    <t>по гигиене питания</t>
  </si>
  <si>
    <t>по гигиене труда</t>
  </si>
  <si>
    <t>по гигиеническому воспитанию</t>
  </si>
  <si>
    <t>по коммунальной гигиене</t>
  </si>
  <si>
    <t xml:space="preserve">по лечебной физкультуре </t>
  </si>
  <si>
    <t>по медико-социальной экспертизе</t>
  </si>
  <si>
    <t>по медицинской профилактике</t>
  </si>
  <si>
    <t>по медицинской реабилитации</t>
  </si>
  <si>
    <t>по общей гигиене</t>
  </si>
  <si>
    <t>по паллиативной медицинской помощи</t>
  </si>
  <si>
    <t>по радиационной гигиене</t>
  </si>
  <si>
    <t>по рентгенэдоваскулярным диагностике и лечению</t>
  </si>
  <si>
    <t>по санитарно-гигиеническим лабораторным исследованиям</t>
  </si>
  <si>
    <t>по спортивной медицине</t>
  </si>
  <si>
    <t>приемного отделения</t>
  </si>
  <si>
    <t>профпатологи</t>
  </si>
  <si>
    <t>психиатры</t>
  </si>
  <si>
    <t xml:space="preserve">   из них: участковые</t>
  </si>
  <si>
    <t>психиатры детские</t>
  </si>
  <si>
    <t xml:space="preserve">   из них:  психиатры детские участковые</t>
  </si>
  <si>
    <t>психиатры подростковые</t>
  </si>
  <si>
    <t xml:space="preserve">   из них: психиатры подростковые участковые</t>
  </si>
  <si>
    <t>психиатры-наркологи</t>
  </si>
  <si>
    <t xml:space="preserve">   из них: психиатры-наркологи участковые</t>
  </si>
  <si>
    <t>психотерапевты</t>
  </si>
  <si>
    <t>пульмонологи</t>
  </si>
  <si>
    <t>радиологи</t>
  </si>
  <si>
    <t>радиотерапевты</t>
  </si>
  <si>
    <t>ревматологи</t>
  </si>
  <si>
    <t>рентгенологи</t>
  </si>
  <si>
    <t>рефлексотерапевты</t>
  </si>
  <si>
    <t>сексологи</t>
  </si>
  <si>
    <t>скорой медицинской помощи</t>
  </si>
  <si>
    <t>стажеры</t>
  </si>
  <si>
    <t>статистики</t>
  </si>
  <si>
    <t>стоматологи</t>
  </si>
  <si>
    <t>стоматологи детские</t>
  </si>
  <si>
    <t xml:space="preserve">стоматологи-ортопеды </t>
  </si>
  <si>
    <t>стоматологи-терапевты</t>
  </si>
  <si>
    <t>стоматологи-хирурги</t>
  </si>
  <si>
    <t xml:space="preserve">  2020 год (физические лица)</t>
  </si>
  <si>
    <t>Окончание</t>
  </si>
  <si>
    <t>судебно-медицинские эксперты</t>
  </si>
  <si>
    <t>судебно-психиатрические эксперты</t>
  </si>
  <si>
    <t>судовые врачи</t>
  </si>
  <si>
    <t>сурдологи-оториноларингологи</t>
  </si>
  <si>
    <t>сурдологи-протезисты</t>
  </si>
  <si>
    <t>терапевты - всего</t>
  </si>
  <si>
    <t xml:space="preserve">   из них: терапевты участковые    </t>
  </si>
  <si>
    <t xml:space="preserve">   терапевты участковые  цеховых врачебных участков</t>
  </si>
  <si>
    <t xml:space="preserve">   терапевты амбулаторий</t>
  </si>
  <si>
    <t xml:space="preserve">   терапевты подростковые</t>
  </si>
  <si>
    <t>токсикологи</t>
  </si>
  <si>
    <t>травматологи - ортопеды</t>
  </si>
  <si>
    <t>трансфузиологи</t>
  </si>
  <si>
    <t>ультразвуковой диагностики</t>
  </si>
  <si>
    <t xml:space="preserve">урологи </t>
  </si>
  <si>
    <t>урологи-андрологи детские</t>
  </si>
  <si>
    <t>фармакологи клинические</t>
  </si>
  <si>
    <t>физиотерапевты</t>
  </si>
  <si>
    <t>фтизиатры</t>
  </si>
  <si>
    <t xml:space="preserve">   из них: фтизиатры участковые </t>
  </si>
  <si>
    <t>функциональной диагностики</t>
  </si>
  <si>
    <t xml:space="preserve">хирурги </t>
  </si>
  <si>
    <t>хирурги детские</t>
  </si>
  <si>
    <t>хирурги пластические</t>
  </si>
  <si>
    <t xml:space="preserve">хирурги сердечно-сосудистые </t>
  </si>
  <si>
    <t xml:space="preserve">хирурги торакальные </t>
  </si>
  <si>
    <t>хирурги челюстно-лицевые</t>
  </si>
  <si>
    <t>эндокринологи</t>
  </si>
  <si>
    <t>эндокринологи детские</t>
  </si>
  <si>
    <t>эндоскописты</t>
  </si>
  <si>
    <t>эпидемиологи</t>
  </si>
  <si>
    <t>2. ПРОВИЗОРЫ</t>
  </si>
  <si>
    <t>3. СРЕДНИЙ МЕДИЦИНСКИЙ ПЕРСОНАЛ</t>
  </si>
  <si>
    <t>4. ФАРМАЦЕВТЫ</t>
  </si>
  <si>
    <t>Медицинские и фармацевтические
работники</t>
  </si>
  <si>
    <t>имеют катего- рию</t>
  </si>
  <si>
    <t>% по области</t>
  </si>
  <si>
    <t>% по РФ</t>
  </si>
  <si>
    <t xml:space="preserve">Врачи </t>
  </si>
  <si>
    <t>Средний медицинский персонал</t>
  </si>
  <si>
    <t>Провизоры</t>
  </si>
  <si>
    <t>…</t>
  </si>
  <si>
    <t>Фармацевты</t>
  </si>
  <si>
    <t xml:space="preserve">РАБОТА КОЙКИ по Калининградской области в 2020 году                 </t>
  </si>
  <si>
    <t>Профиль коек</t>
  </si>
  <si>
    <t>Число коек</t>
  </si>
  <si>
    <t>Среднее число дней работы  койки в году</t>
  </si>
  <si>
    <t xml:space="preserve">Средняя длительность пребывания больного на койке  </t>
  </si>
  <si>
    <t>Больнич- ная леталь- ность</t>
  </si>
  <si>
    <t>ВСЕГО</t>
  </si>
  <si>
    <t>в т.ч.: Аллергологические для взрослых</t>
  </si>
  <si>
    <t>Аллергологические для детей</t>
  </si>
  <si>
    <t>Аллергологические всего</t>
  </si>
  <si>
    <t>Для беременных и рожениц</t>
  </si>
  <si>
    <t>Для патологии беременности</t>
  </si>
  <si>
    <t>Гинекологические для взрослых</t>
  </si>
  <si>
    <t xml:space="preserve">   из них гинекологические для вспомогательных репродуктивных технологий</t>
  </si>
  <si>
    <t>Гинекологические для детей</t>
  </si>
  <si>
    <t>Гинекологические всего</t>
  </si>
  <si>
    <t>Гастроэнтерологические для взрослых</t>
  </si>
  <si>
    <t>Гастроэнтерологические для детей</t>
  </si>
  <si>
    <t>Гастроэнтерологические всего</t>
  </si>
  <si>
    <t>Гематологические для взрослых</t>
  </si>
  <si>
    <t>Гематологические для детей</t>
  </si>
  <si>
    <t>Гематологические всего</t>
  </si>
  <si>
    <t>Геронтологические</t>
  </si>
  <si>
    <t>Дерматологические для взрослых</t>
  </si>
  <si>
    <t>Дерматологические для детей</t>
  </si>
  <si>
    <t>Дерматологические всего</t>
  </si>
  <si>
    <t>Венерологические для взрослых</t>
  </si>
  <si>
    <t>Венерологические для детей</t>
  </si>
  <si>
    <t>Венерологические всего</t>
  </si>
  <si>
    <t>Инфекционные для взрослых</t>
  </si>
  <si>
    <t xml:space="preserve">   из них лепрозные</t>
  </si>
  <si>
    <t xml:space="preserve">              для COVID-19      </t>
  </si>
  <si>
    <t>Инфекционные для детей</t>
  </si>
  <si>
    <t>Инфекционные всего</t>
  </si>
  <si>
    <t>Кардиологические для взрослых</t>
  </si>
  <si>
    <t xml:space="preserve">  из них: кардиологические интенсивной терапии</t>
  </si>
  <si>
    <t xml:space="preserve">  кардиологические для больных с острым инфарктом миокарда</t>
  </si>
  <si>
    <t>Кардиологические для детей</t>
  </si>
  <si>
    <t>Кардиологические всего</t>
  </si>
  <si>
    <t>продолжение</t>
  </si>
  <si>
    <t>Наркологические</t>
  </si>
  <si>
    <t>Неврологические для взрослых</t>
  </si>
  <si>
    <t xml:space="preserve">  из них: неврологические для больных с острыми нарушениями мозгового кровообращения</t>
  </si>
  <si>
    <t xml:space="preserve">  неврологические интенсивной терапии</t>
  </si>
  <si>
    <t>Неврологические для детей</t>
  </si>
  <si>
    <t xml:space="preserve">   из них психоневрологические для детей</t>
  </si>
  <si>
    <t>Неврологические всего</t>
  </si>
  <si>
    <t>Нефрологические для взрослых</t>
  </si>
  <si>
    <t>Нефрологические для детей</t>
  </si>
  <si>
    <t>Нефрологические всего</t>
  </si>
  <si>
    <t>Онкологические для взрослых</t>
  </si>
  <si>
    <t>Онкологические для детей</t>
  </si>
  <si>
    <t>Онкологические всего</t>
  </si>
  <si>
    <t xml:space="preserve"> Оториноларингологические для взрослых</t>
  </si>
  <si>
    <t xml:space="preserve">   из них оториноларингологические для кохлеарной имплантации</t>
  </si>
  <si>
    <t xml:space="preserve"> Оториноларингологические для детей</t>
  </si>
  <si>
    <t xml:space="preserve">   из них: оториноларингологические для детей для кохлеарной имплантации</t>
  </si>
  <si>
    <t xml:space="preserve"> Оториноларингологические всего</t>
  </si>
  <si>
    <t>Офтальмологические для взрослых</t>
  </si>
  <si>
    <t>Офтальмологические для детей</t>
  </si>
  <si>
    <t>Офтальмологические всего</t>
  </si>
  <si>
    <t>Ожоговые</t>
  </si>
  <si>
    <t>Паллиативные для взрослых</t>
  </si>
  <si>
    <t>Паллиативные для детей</t>
  </si>
  <si>
    <t>Паллиативные всего</t>
  </si>
  <si>
    <t>Педиатрические соматические</t>
  </si>
  <si>
    <t xml:space="preserve">   из них патологии новорожднных и недоношенных детей</t>
  </si>
  <si>
    <t xml:space="preserve">  койки для новорожденных</t>
  </si>
  <si>
    <t>Проктологические</t>
  </si>
  <si>
    <t>Психиатрические для взрослых</t>
  </si>
  <si>
    <t xml:space="preserve">   из них: психосоматические</t>
  </si>
  <si>
    <t xml:space="preserve">   соматопсихиатрические</t>
  </si>
  <si>
    <t xml:space="preserve">   психиатрические для судебно- медицинской экспертизы</t>
  </si>
  <si>
    <t>Психиатрические для детей</t>
  </si>
  <si>
    <t>Психиатрические всего</t>
  </si>
  <si>
    <t>Профпатологические</t>
  </si>
  <si>
    <t>Пульмонологические для взрослых</t>
  </si>
  <si>
    <t>Пульмонологические для детей</t>
  </si>
  <si>
    <t>Пульмонологические всего</t>
  </si>
  <si>
    <t>Радиологические</t>
  </si>
  <si>
    <t>Реабилитационные соматические для взрослых</t>
  </si>
  <si>
    <t xml:space="preserve">   из них:реабилитационные для больных с заболеваниями ЦНС и органов чувств</t>
  </si>
  <si>
    <t xml:space="preserve">   реабилитационные для больных с заболеваниями опорно-двигательного аппарата и периферической нервной системы</t>
  </si>
  <si>
    <t xml:space="preserve">   реабилитационные для наркологических больных</t>
  </si>
  <si>
    <t>Реабилитационные соматические для детей</t>
  </si>
  <si>
    <t>Реабилитационные соматические всего</t>
  </si>
  <si>
    <t>Реанимационные</t>
  </si>
  <si>
    <t xml:space="preserve">   из них: реанимационные для новорожденных</t>
  </si>
  <si>
    <t xml:space="preserve">   интенсивной терапии</t>
  </si>
  <si>
    <t xml:space="preserve">   интенсивной терапии для новорожденных</t>
  </si>
  <si>
    <t xml:space="preserve">  для COVID-19      </t>
  </si>
  <si>
    <t>Ревматологические для взрослых</t>
  </si>
  <si>
    <t>Ревматологические для детей</t>
  </si>
  <si>
    <t>Ревматологические всего</t>
  </si>
  <si>
    <t>Сестринского ухода</t>
  </si>
  <si>
    <t>Скорой медицинской помощи краткосрочного пребывания</t>
  </si>
  <si>
    <t>Скорой медицинской помощи суточного пребывания</t>
  </si>
  <si>
    <t>Терапевтические</t>
  </si>
  <si>
    <t>Токсикологические</t>
  </si>
  <si>
    <t>Травматологические для взрослых</t>
  </si>
  <si>
    <t>Травматологические для детей</t>
  </si>
  <si>
    <t>Травматологические всего</t>
  </si>
  <si>
    <t>Ортопедические для взрослых</t>
  </si>
  <si>
    <t>Ортопедические для детей</t>
  </si>
  <si>
    <t>Ортопедические всего</t>
  </si>
  <si>
    <t xml:space="preserve">Туберкулезные для взрослых </t>
  </si>
  <si>
    <t>Туберкулезные для детей</t>
  </si>
  <si>
    <t>Туберкулезные всего</t>
  </si>
  <si>
    <t>Урологические для взрослых</t>
  </si>
  <si>
    <t>Урологические для детей</t>
  </si>
  <si>
    <t xml:space="preserve"> из них уроандрологические для детей</t>
  </si>
  <si>
    <t>Урологические всего</t>
  </si>
  <si>
    <t>Хирургические для взрослых</t>
  </si>
  <si>
    <t>Абдоминальной хирургии</t>
  </si>
  <si>
    <t>Хирургические для детей</t>
  </si>
  <si>
    <t>Хирургические всего</t>
  </si>
  <si>
    <t>окончание</t>
  </si>
  <si>
    <t>Нейрохирургические для взрослых</t>
  </si>
  <si>
    <t>Нейрохирургические для детей</t>
  </si>
  <si>
    <t>Нейрохирургические всего</t>
  </si>
  <si>
    <t>Торакальной хирургии взрослые</t>
  </si>
  <si>
    <t>Торакальной хирургии детские</t>
  </si>
  <si>
    <t>Торакальной хирургии всего</t>
  </si>
  <si>
    <t>Кардиохирургические</t>
  </si>
  <si>
    <t>Сосудистой хирургии</t>
  </si>
  <si>
    <t>Хирургические гнойные для взрослых</t>
  </si>
  <si>
    <t>Хирургические гнойные для детей</t>
  </si>
  <si>
    <t>Хирургические гнойные всего</t>
  </si>
  <si>
    <t>Челюстно-лицевой хирургии</t>
  </si>
  <si>
    <t xml:space="preserve"> Челюстно-лицевой хирургии для детей</t>
  </si>
  <si>
    <t>Эндокринологические для взрослых</t>
  </si>
  <si>
    <t>Эндокринологические для детей</t>
  </si>
  <si>
    <t>Эндокринологические всего</t>
  </si>
  <si>
    <t>Кроме того, доп. развернутые койки для лечения пациентов с COVID- 19 (инфекционные)</t>
  </si>
  <si>
    <t>Койки для взрослых</t>
  </si>
  <si>
    <t>Койки для детей</t>
  </si>
  <si>
    <t>СРЕДНЯЯ ДЛИТЕЛЬНОСТЬ ЛЕЧЕНИЯ, БОЛЬНИЧНАЯ ЛЕТАЛЬНОСТЬ ПО ОСНОВНЫМ ЗАБОЛЕВАНИЯМ</t>
  </si>
  <si>
    <r>
      <t>взрослые (18 лет и старше) за</t>
    </r>
    <r>
      <rPr>
        <b/>
        <i/>
        <sz val="11"/>
        <rFont val="Times New Roman"/>
        <family val="1"/>
        <charset val="204"/>
      </rPr>
      <t xml:space="preserve">  2019-2020 г.г.</t>
    </r>
  </si>
  <si>
    <t>Наименование классов и отдельных болезней</t>
  </si>
  <si>
    <t xml:space="preserve">Средняя длительность лечения, выписанных пациентов </t>
  </si>
  <si>
    <t>Больничная летальность от отдельных заболеваний (в %)</t>
  </si>
  <si>
    <t>ВСЕГО  ПО  ВСЕМ  БОЛЕЗНЯМ</t>
  </si>
  <si>
    <t>Инфекционные и паразитарные болезни</t>
  </si>
  <si>
    <t xml:space="preserve">Н о в о о б р а з о в а н и я  </t>
  </si>
  <si>
    <t xml:space="preserve"> - злокачественные образования </t>
  </si>
  <si>
    <t>Болезни крови и кроветворных органов</t>
  </si>
  <si>
    <t>Болезни эндокринной системы</t>
  </si>
  <si>
    <t xml:space="preserve"> - сахарный диабет</t>
  </si>
  <si>
    <t xml:space="preserve"> - сахарный диабет 1 типа (инсулинзависимый)</t>
  </si>
  <si>
    <t xml:space="preserve"> - сахарный диабет 2 типа (инсулиннезависимый)</t>
  </si>
  <si>
    <t>-сахарный диабет с поражением почек</t>
  </si>
  <si>
    <t>Психические расстройства</t>
  </si>
  <si>
    <t>Болезни нервной системы</t>
  </si>
  <si>
    <t xml:space="preserve">   преходящие транзиторные церебральные  ишемические приступы (атаки) и родственные   синдромы  </t>
  </si>
  <si>
    <t xml:space="preserve">Болезни глаза и его придаточного аппарата   </t>
  </si>
  <si>
    <t xml:space="preserve"> - к а т а р а к т а  </t>
  </si>
  <si>
    <t xml:space="preserve"> - г л а у к о м а</t>
  </si>
  <si>
    <t>Болезни уха и сосцевидного отростка</t>
  </si>
  <si>
    <t>Болезни системы кровообращения</t>
  </si>
  <si>
    <t>болезни, характеризующиеся повышенным кровяным давлением</t>
  </si>
  <si>
    <t>ишемические болезни сердца (I20-I25)</t>
  </si>
  <si>
    <t xml:space="preserve"> - стенокардия (I20)</t>
  </si>
  <si>
    <t xml:space="preserve"> - острый инфаркт миокарда (I21)</t>
  </si>
  <si>
    <t xml:space="preserve"> - повторный инфаркт миокарда (I22)</t>
  </si>
  <si>
    <t xml:space="preserve"> - другие формы острых ишемических болезней сердца (I24)</t>
  </si>
  <si>
    <t xml:space="preserve"> -  хроническая ишемическая болезнь сердца  (I25)</t>
  </si>
  <si>
    <t xml:space="preserve"> - цереброваскулярные болезни (I60-I69)</t>
  </si>
  <si>
    <t xml:space="preserve">     - в т.ч. ОНМК (G45,I60-I64)</t>
  </si>
  <si>
    <t>Болезни органов дыхания</t>
  </si>
  <si>
    <t xml:space="preserve"> - п н е в м о н и я</t>
  </si>
  <si>
    <t xml:space="preserve"> - астма, астматический статус</t>
  </si>
  <si>
    <t xml:space="preserve">Болезни органов пищеварения  </t>
  </si>
  <si>
    <t>Болезни кожи и подкожной клетчатки</t>
  </si>
  <si>
    <t>Болезни костно-мышечной системы и соединительной ткани</t>
  </si>
  <si>
    <t>Болезни мочеполовой системы</t>
  </si>
  <si>
    <t>Беременность, роды и послеродовый период</t>
  </si>
  <si>
    <t>Врожденные аномалии</t>
  </si>
  <si>
    <t>Симптомы, признаки и отклонения от нормы</t>
  </si>
  <si>
    <t>Травмы, отравления и другие последствия</t>
  </si>
  <si>
    <t>COVID-19</t>
  </si>
  <si>
    <r>
      <t>дети (0-17 лет включительно) за</t>
    </r>
    <r>
      <rPr>
        <b/>
        <i/>
        <sz val="11"/>
        <rFont val="Times New Roman"/>
        <family val="1"/>
        <charset val="204"/>
      </rPr>
      <t xml:space="preserve">  2019 - 2020 гг</t>
    </r>
    <r>
      <rPr>
        <b/>
        <sz val="11"/>
        <rFont val="Times New Roman"/>
        <family val="1"/>
        <charset val="204"/>
      </rPr>
      <t>.</t>
    </r>
  </si>
  <si>
    <t xml:space="preserve">    с поражением почек</t>
  </si>
  <si>
    <t xml:space="preserve">   преход.транзит.церебр. ишемич. приступы (атаки) и родств. синдромы  </t>
  </si>
  <si>
    <t xml:space="preserve"> - катаракта  </t>
  </si>
  <si>
    <t xml:space="preserve"> - глаукома</t>
  </si>
  <si>
    <t xml:space="preserve"> - болезни, характеризующиеся повышенным кровяным давлением</t>
  </si>
  <si>
    <t xml:space="preserve">    - в т.ч. ОНМК (G45,I60-I64)</t>
  </si>
  <si>
    <t>Отдельные состояния, возникающие в перинатальном периоде</t>
  </si>
  <si>
    <t>СОСТАВ  БОЛЬНЫХ  В  СТАЦИОНАРЕ С ОСТРЫМИ СЕРДЕЧНО-СОСУДИСТЫМИ ЗАБОЛЕВАНИЯМИ ,  СРОКИ  И  ИСХОД  ЛЕЧЕНИЯ взрослые (18 лет и старше) за 2019-2020 гг.</t>
  </si>
  <si>
    <t>Выписано пациентов</t>
  </si>
  <si>
    <t>Проведено выписанными койко- дней</t>
  </si>
  <si>
    <t>Средняя длительность лечения</t>
  </si>
  <si>
    <t>Умерло всего</t>
  </si>
  <si>
    <t>Выбыло всего</t>
  </si>
  <si>
    <t>Больничная летальность  (%)</t>
  </si>
  <si>
    <t>Болезни системы кровобращения</t>
  </si>
  <si>
    <t>Ишемические болезни сердца (I20-I25)</t>
  </si>
  <si>
    <t>Острый коронарный синдром всего (I20.0; I21-I22,I24):</t>
  </si>
  <si>
    <r>
      <t xml:space="preserve">нестабильная стенокардия </t>
    </r>
    <r>
      <rPr>
        <b/>
        <i/>
        <sz val="11"/>
        <rFont val="Times New Roman"/>
        <family val="1"/>
        <charset val="204"/>
      </rPr>
      <t>(I20.0)</t>
    </r>
  </si>
  <si>
    <r>
      <t xml:space="preserve">острый инфаркт миокарда </t>
    </r>
    <r>
      <rPr>
        <b/>
        <i/>
        <sz val="11"/>
        <rFont val="Times New Roman"/>
        <family val="1"/>
        <charset val="204"/>
      </rPr>
      <t>(I21)</t>
    </r>
  </si>
  <si>
    <r>
      <t xml:space="preserve">повторный инфаркт миокарда </t>
    </r>
    <r>
      <rPr>
        <b/>
        <i/>
        <sz val="11"/>
        <rFont val="Times New Roman"/>
        <family val="1"/>
        <charset val="204"/>
      </rPr>
      <t>(I22</t>
    </r>
    <r>
      <rPr>
        <i/>
        <sz val="11"/>
        <rFont val="Times New Roman"/>
        <family val="1"/>
        <charset val="204"/>
      </rPr>
      <t>)</t>
    </r>
  </si>
  <si>
    <r>
      <t xml:space="preserve">другие формы острых ишемических болезней сердца </t>
    </r>
    <r>
      <rPr>
        <b/>
        <i/>
        <sz val="11"/>
        <rFont val="Times New Roman"/>
        <family val="1"/>
        <charset val="204"/>
      </rPr>
      <t>(I24)</t>
    </r>
  </si>
  <si>
    <t>Цереброваскулярные болезни (I60-I69)</t>
  </si>
  <si>
    <t>ОНМК всего (G45,I60-I64):</t>
  </si>
  <si>
    <r>
      <t xml:space="preserve">ОНМК по геморрагическому типу </t>
    </r>
    <r>
      <rPr>
        <b/>
        <sz val="11"/>
        <rFont val="Times New Roman"/>
        <family val="1"/>
        <charset val="204"/>
      </rPr>
      <t>(I60-I62)</t>
    </r>
  </si>
  <si>
    <r>
      <t>из них: субарахноидальное кровоизлияние</t>
    </r>
    <r>
      <rPr>
        <b/>
        <i/>
        <sz val="11"/>
        <rFont val="Times New Roman"/>
        <family val="1"/>
        <charset val="204"/>
      </rPr>
      <t xml:space="preserve"> (I60)</t>
    </r>
  </si>
  <si>
    <r>
      <t xml:space="preserve">внутримозговое и другое внутричерепное кровоизлияние </t>
    </r>
    <r>
      <rPr>
        <b/>
        <i/>
        <sz val="11"/>
        <rFont val="Times New Roman"/>
        <family val="1"/>
        <charset val="204"/>
      </rPr>
      <t>(I61-I62)</t>
    </r>
  </si>
  <si>
    <r>
      <t>ОНМК по ишемическому типу (</t>
    </r>
    <r>
      <rPr>
        <b/>
        <sz val="11"/>
        <rFont val="Times New Roman"/>
        <family val="1"/>
        <charset val="204"/>
      </rPr>
      <t>I63)</t>
    </r>
  </si>
  <si>
    <r>
      <t xml:space="preserve">инфаркт мозга </t>
    </r>
    <r>
      <rPr>
        <b/>
        <i/>
        <sz val="11"/>
        <rFont val="Times New Roman"/>
        <family val="1"/>
        <charset val="204"/>
      </rPr>
      <t>(I63)</t>
    </r>
  </si>
  <si>
    <r>
      <t xml:space="preserve">инсульт, не уточненный, как кровоизлияние или инфаркт </t>
    </r>
    <r>
      <rPr>
        <b/>
        <sz val="11"/>
        <rFont val="Times New Roman"/>
        <family val="1"/>
        <charset val="204"/>
      </rPr>
      <t>(I64)</t>
    </r>
  </si>
  <si>
    <r>
      <t xml:space="preserve">закупорка и стеноз прецеребральнх, церебральных артерий, не приводящие к инфаркту мозга </t>
    </r>
    <r>
      <rPr>
        <b/>
        <sz val="10"/>
        <rFont val="Times New Roman"/>
        <family val="1"/>
        <charset val="204"/>
      </rPr>
      <t>(I65-I66)</t>
    </r>
  </si>
  <si>
    <r>
      <t xml:space="preserve"> другие цереброваскулярные болезни </t>
    </r>
    <r>
      <rPr>
        <b/>
        <sz val="11"/>
        <rFont val="Times New Roman"/>
        <family val="1"/>
        <charset val="204"/>
      </rPr>
      <t>(I67)</t>
    </r>
  </si>
  <si>
    <r>
      <t xml:space="preserve">Преходящие транзиторные церебральные  ишемические приступы (атаки) и родственные   синдромы </t>
    </r>
    <r>
      <rPr>
        <b/>
        <sz val="10"/>
        <rFont val="Times New Roman"/>
        <family val="1"/>
        <charset val="204"/>
      </rPr>
      <t>(G45)</t>
    </r>
    <r>
      <rPr>
        <sz val="10"/>
        <rFont val="Times New Roman"/>
        <family val="1"/>
        <charset val="204"/>
      </rPr>
      <t xml:space="preserve">  </t>
    </r>
  </si>
  <si>
    <t>СОСТАВ  БОЛЬНЫХ  В  СТАЦИОНАРЕ С ОСТРЫМИ  СЕРДЕЧНО-СОСУДИСТЫМИ ЗАБОЛЕВАНИЯМИ,  СРОКИ  И  ИСХОД  ЛЕЧЕНИЯ</t>
  </si>
  <si>
    <t>дети (в возрасте 0-17 лет включительно) за 2019-2020 гг.</t>
  </si>
  <si>
    <t>Болезни, характеризующиеся повышенным кровяным давлением (I10-I13)</t>
  </si>
  <si>
    <r>
      <t xml:space="preserve"> из них: субарахноидальное кровоизлияние </t>
    </r>
    <r>
      <rPr>
        <b/>
        <i/>
        <sz val="11"/>
        <rFont val="Times New Roman"/>
        <family val="1"/>
        <charset val="204"/>
      </rPr>
      <t>(I60)</t>
    </r>
  </si>
  <si>
    <r>
      <t>ОНМК по ишемическому типу</t>
    </r>
    <r>
      <rPr>
        <b/>
        <sz val="11"/>
        <rFont val="Times New Roman"/>
        <family val="1"/>
        <charset val="204"/>
      </rPr>
      <t xml:space="preserve"> (I63)</t>
    </r>
  </si>
  <si>
    <r>
      <t xml:space="preserve">   инфаркт мозга </t>
    </r>
    <r>
      <rPr>
        <b/>
        <i/>
        <sz val="11"/>
        <rFont val="Times New Roman"/>
        <family val="1"/>
        <charset val="204"/>
      </rPr>
      <t>(I63)</t>
    </r>
  </si>
  <si>
    <r>
      <t xml:space="preserve">Преходящие транзиторные церебральные  ишемические приступы (атаки) и родственные   синдромы </t>
    </r>
    <r>
      <rPr>
        <b/>
        <i/>
        <sz val="11"/>
        <rFont val="Times New Roman"/>
        <family val="1"/>
        <charset val="204"/>
      </rPr>
      <t>(G45)</t>
    </r>
    <r>
      <rPr>
        <i/>
        <sz val="11"/>
        <rFont val="Times New Roman"/>
        <family val="1"/>
        <charset val="204"/>
      </rPr>
      <t xml:space="preserve">  </t>
    </r>
  </si>
  <si>
    <t xml:space="preserve">ХИРУРГИЧЕСКАЯ   РАБОТА   СТАЦИОНАРА   В   2019 - 2020гг. (форма 14, таблица 4000) </t>
  </si>
  <si>
    <t>Наименование операции</t>
  </si>
  <si>
    <t>Число операций, проведенных в стационаре</t>
  </si>
  <si>
    <t>Умерло оперированных в стационаре</t>
  </si>
  <si>
    <t xml:space="preserve">% от всех операций </t>
  </si>
  <si>
    <t>Дети (0-17)</t>
  </si>
  <si>
    <t>% от всех операций у детей</t>
  </si>
  <si>
    <t>Всего операций</t>
  </si>
  <si>
    <t>в том числе: операции на нервной системе</t>
  </si>
  <si>
    <t>операции на эндокринной системе</t>
  </si>
  <si>
    <t>операции на органе зрения</t>
  </si>
  <si>
    <t>операции на органах уха, горла, носа</t>
  </si>
  <si>
    <t>операции на органах дыхания</t>
  </si>
  <si>
    <t>операции на сердце</t>
  </si>
  <si>
    <t>операции на сосудах</t>
  </si>
  <si>
    <t>операции на органах брюшной полости</t>
  </si>
  <si>
    <t>операции на почках и мочеточниках</t>
  </si>
  <si>
    <t>операции на мужских половых органах</t>
  </si>
  <si>
    <t>операции по поводу стерилизации мужчин</t>
  </si>
  <si>
    <t>операции на женских половых органах</t>
  </si>
  <si>
    <t xml:space="preserve">акушерские операции </t>
  </si>
  <si>
    <t>операции на костно-мышечной системе</t>
  </si>
  <si>
    <t>операции на молочной железе</t>
  </si>
  <si>
    <t>операции на коже и подкожной клетчатке</t>
  </si>
  <si>
    <t>операции на средостении</t>
  </si>
  <si>
    <t>операции на пищеводе</t>
  </si>
  <si>
    <t>операции на лимфатической системе</t>
  </si>
  <si>
    <t>Прочие</t>
  </si>
  <si>
    <t>ПОКАЗАТЕЛИ КАЧЕСТВА ХИРУРГИЧЕСКОЙ ДЕЯТЕЛЬНОСТИ</t>
  </si>
  <si>
    <t>2019-2020 гг.</t>
  </si>
  <si>
    <t>Наименование показателя</t>
  </si>
  <si>
    <t>Всего операций, проведенных в стационаре (абс. число)</t>
  </si>
  <si>
    <t>Число оперированных пациентов (абс. число)</t>
  </si>
  <si>
    <t xml:space="preserve">Число операций на 100 оперированных пациентов, % </t>
  </si>
  <si>
    <t>Число выбывших пациентов с коек  хирургического профиля (абс. число)</t>
  </si>
  <si>
    <t xml:space="preserve">Хирургическая активность, % </t>
  </si>
  <si>
    <t>Число операций, после которых зарегистрированы осложнения (абс. число)</t>
  </si>
  <si>
    <t xml:space="preserve">Частота послеоперационных осложнений, % </t>
  </si>
  <si>
    <t>Всего умерших  после операций (абс. число)</t>
  </si>
  <si>
    <t>Летальность оперированных больных, %</t>
  </si>
  <si>
    <t>ОПЕРАЦИИ  С  ПРИМЕНЕНИЕМ  ВЫСОКИХ  МЕДИЦИНСКИХ  ТЕХНОЛОГИЙ В 2019-2020 гг. (форма 14, таблица 4000)</t>
  </si>
  <si>
    <t>в т.ч. дети (0-17)</t>
  </si>
  <si>
    <t>общее число операций</t>
  </si>
  <si>
    <t>операции ВМТ</t>
  </si>
  <si>
    <t>% от общего числа операций</t>
  </si>
  <si>
    <t>операции на лимфатической ситеме</t>
  </si>
  <si>
    <t xml:space="preserve">ОБЩАЯ,   ПЕРВИЧНАЯ   ЗАБОЛЕВАЕМОСТЬ   И   ДИСПАНСЕРНОЕ  НАБЛЮДЕНИЕ </t>
  </si>
  <si>
    <t xml:space="preserve">НАСЕЛЕНИЯ МУНИЦИПАЛЬНЫХ ОБРАЗОВАНИЙ КАЛИНИНГРАДСКОЙ ОБЛАСТИ  В  2019-2020 гг.    </t>
  </si>
  <si>
    <t xml:space="preserve"> ( на 1000 всего населения ) </t>
  </si>
  <si>
    <t xml:space="preserve">Общая заболеваемость </t>
  </si>
  <si>
    <t xml:space="preserve">Первичная заболеваемость </t>
  </si>
  <si>
    <t xml:space="preserve">Состоит под диспансерным наблюдением на конец отчётного года </t>
  </si>
  <si>
    <t>ГО г. Калининград</t>
  </si>
  <si>
    <t xml:space="preserve">Ладушкинский ГО </t>
  </si>
  <si>
    <t>Мамоновский ГО</t>
  </si>
  <si>
    <t>Пионерский ГО; Светлогорский ГО; Янтарный ГО (Межрайонная больница №1)</t>
  </si>
  <si>
    <t>Советский ГО</t>
  </si>
  <si>
    <t>ОБЩАЯ,   ПЕРВИЧНАЯ   ЗАБОЛЕВАЕМОСТЬ   И   ДИСПАНСЕРНОЕ  НАБЛЮДЕНИЕ</t>
  </si>
  <si>
    <t xml:space="preserve">ВЗРОСЛОГО НАСЕЛЕНИЯ МУНИЦИПАЛЬНЫХ ОБРАЗОВАНИЙ КАЛИНИНГРАДСКОЙ ОБЛАСТИ  В  2019-2020 гг.    </t>
  </si>
  <si>
    <t xml:space="preserve">( на 1000 взрослого населения ) </t>
  </si>
  <si>
    <t xml:space="preserve">ДЕТСКОГО НАСЕЛЕНИЯ МУНИЦИПАЛЬНЫХ ОБРАЗОВАНИЙ КАЛИНИНГРАДСКОЙ ОБЛАСТИ  В  2019-2020 гг.    </t>
  </si>
  <si>
    <t xml:space="preserve"> ( на 1000 детского населения 0-17 лет) </t>
  </si>
  <si>
    <t xml:space="preserve">ОБЩАЯ,   ПЕРВИЧНАЯ   ЗАБОЛЕВАЕМОСТЬ   И   ДИСПАНСЕРНОЕ  НАБЛЮДЕНИЕ  ПО  КЛАССАМ  БОЛЕЗНЕЙ </t>
  </si>
  <si>
    <r>
      <t xml:space="preserve">НАСЕЛЕНИЯ КАЛИНИНГРАДСКОЙ ОБЛАСТИ </t>
    </r>
    <r>
      <rPr>
        <b/>
        <i/>
        <u/>
        <sz val="11"/>
        <rFont val="Times New Roman"/>
        <family val="1"/>
        <charset val="204"/>
      </rPr>
      <t>ВСЕГО</t>
    </r>
    <r>
      <rPr>
        <b/>
        <i/>
        <sz val="11"/>
        <rFont val="Times New Roman"/>
        <family val="1"/>
        <charset val="204"/>
      </rPr>
      <t xml:space="preserve">  В  2019-2020 гг.    </t>
    </r>
  </si>
  <si>
    <t>Наименование заболеваний</t>
  </si>
  <si>
    <t>абс. числа</t>
  </si>
  <si>
    <t>на 1 000 населения</t>
  </si>
  <si>
    <t xml:space="preserve">Новообразования </t>
  </si>
  <si>
    <t xml:space="preserve">   в т.ч.: злокачественные</t>
  </si>
  <si>
    <t xml:space="preserve">Болезни крови и кроветворных органов </t>
  </si>
  <si>
    <t>Болезни эндокринной системы, нарушения обмена веществ, иммунитета</t>
  </si>
  <si>
    <t>Сахарный диабет</t>
  </si>
  <si>
    <t xml:space="preserve">   в т.ч.: диабет 1 типа (E10)</t>
  </si>
  <si>
    <t xml:space="preserve">              диабет 2 типа (Е 11) </t>
  </si>
  <si>
    <t xml:space="preserve">Психические расстройства </t>
  </si>
  <si>
    <t xml:space="preserve">Болезни глаза и его придаточного аппарата      </t>
  </si>
  <si>
    <t xml:space="preserve">   Ишемическая болезнь сердца*</t>
  </si>
  <si>
    <t xml:space="preserve">   в т.ч.: стенокардия* (I20)</t>
  </si>
  <si>
    <t xml:space="preserve">   острый инфаркт миокарда* (I21, I22)</t>
  </si>
  <si>
    <t>другие формы острых ишемических болезней сердца (I24)*</t>
  </si>
  <si>
    <t xml:space="preserve">   Цереброваскулярные болезни</t>
  </si>
  <si>
    <t>в т.ч. ОНМК (G45,I60,I61-I62,I63,I64)</t>
  </si>
  <si>
    <t>Примечание:    1. *   - расчет произведен на взрослое население (18 лет и старше).</t>
  </si>
  <si>
    <t>ОБЩАЯ,   ПЕРВИЧНАЯ   ЗАБОЛЕВАЕМОСТЬ   И   ДИСПАНСЕРНОЕ  НАБЛЮДЕНИЕ  ПО  КЛАССАМ  БОЛЕЗНЕЙ</t>
  </si>
  <si>
    <r>
      <t xml:space="preserve">НАСЕЛЕНИЯ КАЛИНИНГРАДСКОЙ ОБЛАСТИ </t>
    </r>
    <r>
      <rPr>
        <b/>
        <i/>
        <u/>
        <sz val="11"/>
        <rFont val="Times New Roman"/>
        <family val="1"/>
        <charset val="204"/>
      </rPr>
      <t>ВСЕГО</t>
    </r>
    <r>
      <rPr>
        <b/>
        <i/>
        <sz val="11"/>
        <rFont val="Times New Roman"/>
        <family val="1"/>
        <charset val="204"/>
      </rPr>
      <t xml:space="preserve"> В  2019-2020 гг.   (окончание) </t>
    </r>
  </si>
  <si>
    <t>в т.ч. пневмонии (J12-J16,J18)</t>
  </si>
  <si>
    <t xml:space="preserve"> бронхит хронический и неуточненный,эмфизема.другая хроническая обструктивная легочная болезнь (J40-J43,J44)</t>
  </si>
  <si>
    <t xml:space="preserve"> астма, астматический статус (J45,J46)</t>
  </si>
  <si>
    <t xml:space="preserve">  в т.ч.:язва желудка и двенадцатиперстной кишки (K25-K26)</t>
  </si>
  <si>
    <t>болезни печени (K70-K76)</t>
  </si>
  <si>
    <t>болезни поджелудочной железы (K85-K86)</t>
  </si>
  <si>
    <t xml:space="preserve">Беременность, роды и послеродовый период** </t>
  </si>
  <si>
    <t>Отдельные состояния, возникающие в перинатальном периоде***</t>
  </si>
  <si>
    <t xml:space="preserve">Травмы и отравления </t>
  </si>
  <si>
    <t>По РФ</t>
  </si>
  <si>
    <t>По СЗФО</t>
  </si>
  <si>
    <t>Примечание:  2. ** - расчет произведен на женщин фертильного возраста (15 – 49 лет);  3. *** - расчет произведен на детское население ( до 1 года)</t>
  </si>
  <si>
    <r>
      <rPr>
        <b/>
        <i/>
        <u/>
        <sz val="11"/>
        <rFont val="Times New Roman"/>
        <family val="1"/>
        <charset val="204"/>
      </rPr>
      <t>ВЗРОСЛОГО</t>
    </r>
    <r>
      <rPr>
        <b/>
        <i/>
        <sz val="11"/>
        <rFont val="Times New Roman"/>
        <family val="1"/>
        <charset val="204"/>
      </rPr>
      <t xml:space="preserve"> НАСЕЛЕНИЯ КАЛИНИНГРАДСКОЙ ОБЛАСТИ  В  2019-2020 гг.    </t>
    </r>
  </si>
  <si>
    <t xml:space="preserve">   в т.ч.: диабет 1 типа (инсулинзависимый E10)</t>
  </si>
  <si>
    <t xml:space="preserve">  диабет 2 типа (инсулиннезависимый Е11) </t>
  </si>
  <si>
    <t xml:space="preserve">   Ишемическая болезнь сердца</t>
  </si>
  <si>
    <t xml:space="preserve">   в т.ч.: стенокардия (I20)</t>
  </si>
  <si>
    <t xml:space="preserve">   острый инфаркт миокарда (I21, I22)</t>
  </si>
  <si>
    <t>другие формы острых ишемических болезней сердца (I24)</t>
  </si>
  <si>
    <t xml:space="preserve">   Цереброваскулярные болезни (I60-I69)</t>
  </si>
  <si>
    <r>
      <t>в т.ч. ОНМК (</t>
    </r>
    <r>
      <rPr>
        <b/>
        <i/>
        <sz val="9"/>
        <rFont val="Times New Roman"/>
        <family val="1"/>
        <charset val="204"/>
      </rPr>
      <t>G45,I60,I61-I62,I63,I64</t>
    </r>
    <r>
      <rPr>
        <i/>
        <sz val="9"/>
        <rFont val="Times New Roman"/>
        <family val="1"/>
        <charset val="204"/>
      </rPr>
      <t>)</t>
    </r>
  </si>
  <si>
    <r>
      <rPr>
        <b/>
        <i/>
        <u/>
        <sz val="11"/>
        <rFont val="Times New Roman"/>
        <family val="1"/>
        <charset val="204"/>
      </rPr>
      <t>ВЗРОСЛОГО</t>
    </r>
    <r>
      <rPr>
        <b/>
        <i/>
        <sz val="11"/>
        <rFont val="Times New Roman"/>
        <family val="1"/>
        <charset val="204"/>
      </rPr>
      <t xml:space="preserve"> НАСЕЛЕНИЯ КАЛИНИНГРАДСКОЙ ОБЛАСТИ  В  2019-2020 гг. (окончание)   </t>
    </r>
  </si>
  <si>
    <t xml:space="preserve">Беременность, роды и послеродовый период* </t>
  </si>
  <si>
    <t>Примечание:    * - расчет произведен на женщин фертильного возраста (15 – 49 лет)</t>
  </si>
  <si>
    <r>
      <rPr>
        <b/>
        <i/>
        <u/>
        <sz val="11"/>
        <rFont val="Times New Roman"/>
        <family val="1"/>
        <charset val="204"/>
      </rPr>
      <t>ДЕТСКОГО</t>
    </r>
    <r>
      <rPr>
        <b/>
        <i/>
        <sz val="11"/>
        <rFont val="Times New Roman"/>
        <family val="1"/>
        <charset val="204"/>
      </rPr>
      <t xml:space="preserve"> НАСЕЛЕНИЯ КАЛИНИНГРАДСКОЙ ОБЛАСТИ  В  2019-2020 гг.  (0-17 лет включительно)</t>
    </r>
  </si>
  <si>
    <t xml:space="preserve">Общая заболеваемость  </t>
  </si>
  <si>
    <t>абс. число</t>
  </si>
  <si>
    <r>
      <t xml:space="preserve">   цереброваскулярные болезни </t>
    </r>
    <r>
      <rPr>
        <b/>
        <i/>
        <sz val="9"/>
        <rFont val="Times New Roman"/>
        <family val="1"/>
        <charset val="204"/>
      </rPr>
      <t>(I60-I69)</t>
    </r>
  </si>
  <si>
    <r>
      <t xml:space="preserve">  в т.ч. ОНМК (</t>
    </r>
    <r>
      <rPr>
        <b/>
        <i/>
        <sz val="9"/>
        <rFont val="Times New Roman"/>
        <family val="1"/>
        <charset val="204"/>
      </rPr>
      <t>G45,I60,I61-I62,I63,I64</t>
    </r>
    <r>
      <rPr>
        <i/>
        <sz val="9"/>
        <rFont val="Times New Roman"/>
        <family val="1"/>
        <charset val="204"/>
      </rPr>
      <t>)</t>
    </r>
  </si>
  <si>
    <r>
      <rPr>
        <b/>
        <i/>
        <u/>
        <sz val="11"/>
        <rFont val="Times New Roman"/>
        <family val="1"/>
        <charset val="204"/>
      </rPr>
      <t>ДЕТСКОГО</t>
    </r>
    <r>
      <rPr>
        <b/>
        <i/>
        <sz val="11"/>
        <rFont val="Times New Roman"/>
        <family val="1"/>
        <charset val="204"/>
      </rPr>
      <t xml:space="preserve"> НАСЕЛЕНИЯ КАЛИНИНГРАДСКОЙ ОБЛАСТИ  В  2018-2019 гг.  (0-17 лет включительно) (окончание)  </t>
    </r>
  </si>
  <si>
    <t>в т.ч.: язва желудка и двенадцатиперстной кишки (K25-K26)</t>
  </si>
  <si>
    <t>Отдельные состояния, возникающие в перинатальном периоде**</t>
  </si>
  <si>
    <t>Всего заболеваний</t>
  </si>
  <si>
    <t>Примечание: 1. *   - расчет произведен на женское население  15 – 17 лет включительно; 2.**  - расчет произведен на детское население ( 0 – 1 год)</t>
  </si>
  <si>
    <t xml:space="preserve">ОБЩАЯ,   ПЕРВИЧНАЯ   ЗАБОЛЕВАЕМОСТЬ   И   ДИСПАНСЕРНОЕ  НАБЛЮДЕНИЕ  ПО  КЛАССАМ  БОЛЕЗНЕЙ В  2019-2020 гг.    </t>
  </si>
  <si>
    <t>детей 0-14 лет включительно</t>
  </si>
  <si>
    <t>ОБЩАЯ,   ПЕРВИЧНАЯ   ЗАБОЛЕВАЕМОСТЬ   И   ДИСПАНСЕРНОЕ  НАБЛЮДЕНИЕ  ПО  КЛАССАМ  БОЛЕЗНЕЙ В 2019-2020  гг</t>
  </si>
  <si>
    <r>
      <t xml:space="preserve">детей 0-14 лет включительно </t>
    </r>
    <r>
      <rPr>
        <b/>
        <i/>
        <sz val="11"/>
        <rFont val="Times New Roman"/>
        <family val="1"/>
        <charset val="204"/>
      </rPr>
      <t>(окончание)</t>
    </r>
  </si>
  <si>
    <t xml:space="preserve">Беременность, роды и послеродовый период </t>
  </si>
  <si>
    <t>Отдельные состояния, возникающие в перинатальном периоде*</t>
  </si>
  <si>
    <t>Примечание: 1. *  - расчет проведен на детское население ( 0 – 1 год)</t>
  </si>
  <si>
    <t>ОБЩАЯ,   ПЕРВИЧНАЯ   ЗАБОЛЕВАЕМОСТЬ   И   ДИСПАНСЕРНОЕ  НАБЛЮДЕНИЕ  ПО  КЛАССАМ  БОЛЕЗНЕЙ В 2019-2020 гг</t>
  </si>
  <si>
    <t xml:space="preserve">детей 15-17 лет включительно </t>
  </si>
  <si>
    <r>
      <t xml:space="preserve">детей 15-17 лет включительно </t>
    </r>
    <r>
      <rPr>
        <b/>
        <i/>
        <sz val="11"/>
        <rFont val="Times New Roman"/>
        <family val="1"/>
        <charset val="204"/>
      </rPr>
      <t>(окончание)</t>
    </r>
  </si>
  <si>
    <t xml:space="preserve">Примечание: * - расчет проведен на девочек 15-17 лет         </t>
  </si>
  <si>
    <t xml:space="preserve">                    ** - расчет проведен на детское население ( 0 – 1 год)</t>
  </si>
  <si>
    <t>ПЕРВИЧНАЯ МЕДИКО-САНИТАРНАЯ ПОМОЩЬ КАЛИНИНГРАДСКОЙ  ОБЛАСТИ</t>
  </si>
  <si>
    <t>№ п/п</t>
  </si>
  <si>
    <t>Показатели</t>
  </si>
  <si>
    <t xml:space="preserve">1. </t>
  </si>
  <si>
    <t>Участковые терапевты</t>
  </si>
  <si>
    <t>обеспеченность на 10 000 взрослого населения</t>
  </si>
  <si>
    <t>число посещений на одного жителя в год</t>
  </si>
  <si>
    <t>1.1.</t>
  </si>
  <si>
    <t>Медицинские сестры участковые врачей-терапевтов участковых</t>
  </si>
  <si>
    <t>1.2.</t>
  </si>
  <si>
    <t>Количество врачебных терапевтических участков</t>
  </si>
  <si>
    <t>Участковые педиатры</t>
  </si>
  <si>
    <t>обеспеченность на 10 000 детского населения</t>
  </si>
  <si>
    <t>число посещений на одного ребенка в год</t>
  </si>
  <si>
    <t>2.1.</t>
  </si>
  <si>
    <t>Медицинские сестры участковые врачей-педиатров участковых</t>
  </si>
  <si>
    <t>2.2.</t>
  </si>
  <si>
    <t>Количество врачебных педиатрических участков</t>
  </si>
  <si>
    <t>Врачи ВОП</t>
  </si>
  <si>
    <t>обеспеченность врачами ВОП</t>
  </si>
  <si>
    <t>3.1.</t>
  </si>
  <si>
    <t>Медицинские сестры врачей общей практики (семейных врачей)</t>
  </si>
  <si>
    <t>обеспеченность медицинскими сестрами, работающими с ВОП</t>
  </si>
  <si>
    <t>3.2.</t>
  </si>
  <si>
    <t>Количество центров,отделений, кабинетов врача общей практики</t>
  </si>
  <si>
    <t xml:space="preserve">ПРОФИЛАКТИЧЕСКАЯ  РАБОТА  АМБУЛАТОРНО-ПОЛИКЛИНИЧЕСКИХ ОРГАНИЗАЦИЙ КАЛИНИНГРАДСКОЙ ОБЛАСТИ ЗА 2018 - 2019 гг. </t>
  </si>
  <si>
    <t>Контингенты</t>
  </si>
  <si>
    <t>Подлежало осмотрам</t>
  </si>
  <si>
    <t>Осмотрено</t>
  </si>
  <si>
    <t>Дети в возрасте 0-14 лет включительно</t>
  </si>
  <si>
    <t xml:space="preserve">Дети в возрасте 15-17 лет включительно </t>
  </si>
  <si>
    <t>Из общего числа детей 15-17 лет (стр.1) - юношей</t>
  </si>
  <si>
    <t>Контингенты взрослого населения (18 лет и старше)- всего</t>
  </si>
  <si>
    <t>Частота выявленных заболеваний при профилактических медицинских осмотрах взрослого населения  (на 1 000 осмотренных)</t>
  </si>
  <si>
    <t>Посещений врачей с профилактической целью</t>
  </si>
  <si>
    <t>Процент профилактических посещений от всех посещений врачей</t>
  </si>
  <si>
    <t>ДЕЯТЕЛЬНОСТЬ ОТДЕЛЕНИЙ (КАБИНЕТОВ) МЕДИЦИНСКОЙ ПРОФИЛАКТИКИ</t>
  </si>
  <si>
    <t xml:space="preserve"> В 2019-2020 гг</t>
  </si>
  <si>
    <t>Наименование показателей</t>
  </si>
  <si>
    <t>Отделения(кабинеты) медицинской профилактики</t>
  </si>
  <si>
    <t>Число лиц, обученных основам здорового образа жизни - всего</t>
  </si>
  <si>
    <t xml:space="preserve">Число медицинских работников, обученных методике профилактики заболеваний и укрепления здоровья - всего </t>
  </si>
  <si>
    <t>Всего " школ здоровья"</t>
  </si>
  <si>
    <t xml:space="preserve">Число пациентов обученных в "школах" - всего </t>
  </si>
  <si>
    <t xml:space="preserve">   в том числе: школе для беременных</t>
  </si>
  <si>
    <t xml:space="preserve">   школе для пациентов с сердечной недостаточностью</t>
  </si>
  <si>
    <t xml:space="preserve">   школе для пациентов на хроническом диализе</t>
  </si>
  <si>
    <t xml:space="preserve">   школе для пациентов с артериальной гипертензией</t>
  </si>
  <si>
    <t xml:space="preserve">   школе для пациентов с заболеваниями суставов и позвоночника</t>
  </si>
  <si>
    <t xml:space="preserve">   школе для пациентов с бронхиальной астмой</t>
  </si>
  <si>
    <t xml:space="preserve">   школе для пациентов с сахарным диабетом</t>
  </si>
  <si>
    <t xml:space="preserve">   школе здорового образа жизни</t>
  </si>
  <si>
    <t>школе для пациентов с ишемической болезнью сердца и перенесших острый инфаркт миокарда</t>
  </si>
  <si>
    <t>школе для пациентов перенесших острое нарушение мозгового кровообращения</t>
  </si>
  <si>
    <t xml:space="preserve">   прочих школах</t>
  </si>
  <si>
    <t>Число проведенных массовых мероприятий - всего</t>
  </si>
  <si>
    <t>Число лиц, участвующих в мероприятиях</t>
  </si>
  <si>
    <t>ЦЕНТРЫ ЗДОРОВЬЯ</t>
  </si>
  <si>
    <t>Посеще- ний</t>
  </si>
  <si>
    <t>из них с факторами риска</t>
  </si>
  <si>
    <t>Центры здоровья (ЦЗ):</t>
  </si>
  <si>
    <t>ЦЗ ГБУЗ КО ЦГКБ</t>
  </si>
  <si>
    <t>ЦЗ ГБУЗ КО Черняховская ЦРБ</t>
  </si>
  <si>
    <t>ЦЗ ГБУЗ КО Советская ЦГБ</t>
  </si>
  <si>
    <t>ЦЗ ГБУЗ КО Гусевская ЦРБ</t>
  </si>
  <si>
    <t>Детский ЦЗ ГБУЗ КО ДП № 6</t>
  </si>
  <si>
    <t>Мобильный ЦЗ ГБУЗ ЦМПиР КО</t>
  </si>
  <si>
    <t xml:space="preserve">СВЕДЕНИЯ О СОСТАВЕ ВЗРОСЛОГО НАСЕЛЕНИЯ КАЛИНИНГРАДСКОЙ ОБЛАСТИ, ПОДЛЕЖАЩЕГО ДИСПАНСЕРИЗАЦИИ            </t>
  </si>
  <si>
    <t>(ф.131 "Диспансеризация определенных групп взрослого населения") 1 раз в 3 года</t>
  </si>
  <si>
    <t>Население</t>
  </si>
  <si>
    <t>численность населения</t>
  </si>
  <si>
    <t>включено в план диспан- серизации</t>
  </si>
  <si>
    <t>прошли диспан- серизацию</t>
  </si>
  <si>
    <t>% от плана</t>
  </si>
  <si>
    <t>31,9</t>
  </si>
  <si>
    <t xml:space="preserve">Женщины </t>
  </si>
  <si>
    <t>(ф.131 "Диспансеризация определенных групп взрослого населения")  1 раз в 2 года</t>
  </si>
  <si>
    <t>СВЕДЕНИЯ О СОСТАВЕ ВЗРОСЛОГО НАСЕЛЕНИЯ КАЛИНИНГРАДСКОЙ ОБЛАСТИ,  ПОДЛЕЖАЩЕГО ПРОФИЛАКТИЧЕСКИМ МЕДИЦИНСКИМ ОСМОТРАМ</t>
  </si>
  <si>
    <t>(ф.131 "Диспансеризация определенных групп взрослого населения")</t>
  </si>
  <si>
    <t>включено в план профилактического осмотра</t>
  </si>
  <si>
    <t>прошли профилактический осмотр</t>
  </si>
  <si>
    <t xml:space="preserve">Мужчины </t>
  </si>
  <si>
    <t>СВЕДЕНИЯ О  ЗАБОЛЕВАНИЯХ,  ВЫЯВЛЕННЫХ ПРИ ДИСПАНСЕРИЗАЦИИ ОПРЕДЕЛЕННЫХ ГРУПП ВЗРОСЛОГО НАСЕЛЕНИЯ</t>
  </si>
  <si>
    <t xml:space="preserve"> (ф.131 "Диспансеризация определенных групп взрослого населения",  таблицы 5000, 5001)</t>
  </si>
  <si>
    <t>Заболевание</t>
  </si>
  <si>
    <t>выявлено заболеваний всего</t>
  </si>
  <si>
    <t>выявлено заболеваний впервые</t>
  </si>
  <si>
    <t>взято на диспансерный учет (из всего)</t>
  </si>
  <si>
    <t xml:space="preserve"> 1 раз в 2 года</t>
  </si>
  <si>
    <t>1 раз в 3 года</t>
  </si>
  <si>
    <t>Некоторые инфекционные и паразитарные болезни</t>
  </si>
  <si>
    <t>в том числе: туберкулез</t>
  </si>
  <si>
    <t>Новообразования</t>
  </si>
  <si>
    <t>в том числе: злокачественные</t>
  </si>
  <si>
    <t>Болезни крови, кроветворных органов и отдельные нарушения, вовлекающие иммунный механизм</t>
  </si>
  <si>
    <t xml:space="preserve">в том числе: анемии </t>
  </si>
  <si>
    <t>Болезни эндокринной системы, расстройства питания и нарушения обмена веществ</t>
  </si>
  <si>
    <t>в том числе: сахарный диабет</t>
  </si>
  <si>
    <t xml:space="preserve"> ожирение</t>
  </si>
  <si>
    <t>Болезни глаза и его придаточного аппарата</t>
  </si>
  <si>
    <t>в том числе: болезни, характеризующиеся повышенным артериальным давлением</t>
  </si>
  <si>
    <t>ишемическая болезнь сердца</t>
  </si>
  <si>
    <t>цереброваскулярные болезни</t>
  </si>
  <si>
    <t>в том числе: пневмония</t>
  </si>
  <si>
    <t xml:space="preserve">бронхит хронический и неуточненный, эмфизема </t>
  </si>
  <si>
    <t>другая хроническая обструктивная легочная болезнь, бронхоэктатическая болезнь</t>
  </si>
  <si>
    <t>Болезни органов пищеварения</t>
  </si>
  <si>
    <t>Прочие заболевания</t>
  </si>
  <si>
    <t>Итого</t>
  </si>
  <si>
    <r>
      <t xml:space="preserve">ОБЩИЕ РЕЗУЛЬТАТЫ </t>
    </r>
    <r>
      <rPr>
        <b/>
        <i/>
        <u/>
        <sz val="11"/>
        <color theme="1"/>
        <rFont val="Times New Roman"/>
        <family val="1"/>
        <charset val="204"/>
      </rPr>
      <t>ДИСПАНСЕРИЗАЦИИ</t>
    </r>
    <r>
      <rPr>
        <b/>
        <i/>
        <sz val="11"/>
        <color theme="1"/>
        <rFont val="Times New Roman"/>
        <family val="1"/>
        <charset val="204"/>
      </rPr>
      <t xml:space="preserve"> ОПРЕДЕЛЕННЫХ ГРУПП ВЗРОСЛОГО НАСЕЛЕНИЯ</t>
    </r>
  </si>
  <si>
    <t>(ф.131 "Диспансеризация определенных групп взрослого населения",  таблица 7000,  1 раз в 3 года )</t>
  </si>
  <si>
    <t>Результат диспансеризации определенных групп взрослого населения (далее – диспансеризация)</t>
  </si>
  <si>
    <t>21 – 36 лет</t>
  </si>
  <si>
    <t>39 – 60 лет</t>
  </si>
  <si>
    <t>Старше 60 лет</t>
  </si>
  <si>
    <t>Определена I группа здоровья</t>
  </si>
  <si>
    <t>Определена II группа здоровья</t>
  </si>
  <si>
    <t>Определена III группа здоровья</t>
  </si>
  <si>
    <t>Назначено лечение</t>
  </si>
  <si>
    <t>Направлено на дополнительное диагностическое исследование, не входящее в объем диспансеризации</t>
  </si>
  <si>
    <t>Направлено для получения специализированной, в том числе высокотехнологичной медицинской помощи</t>
  </si>
  <si>
    <t>Направлено на санаторно-курортное лечение</t>
  </si>
  <si>
    <t>СВЕДЕНИЯ О ВЫЯВЛЕННЫХ ЗАБОЛЕВАНИЯХ (СЛУЧАЕВ) В ХОДЕ ПРОВЕДЕНИЯ ПРОФИЛАКТИЧЕСКИХ МЕДИЦИНСКИХ ОСМОТРОВ ВЗРОСЛОГО НАСЕЛЕНИЯ</t>
  </si>
  <si>
    <t xml:space="preserve">  (ф.131 "Диспансеризация определенных групп взрослого населения" таблица 4000, 5000)</t>
  </si>
  <si>
    <t>Заболевание/подозрение на заболевание</t>
  </si>
  <si>
    <t>подозрений на заболевание</t>
  </si>
  <si>
    <t>выявлено заболеваний</t>
  </si>
  <si>
    <t xml:space="preserve">в том числе: злокачественные </t>
  </si>
  <si>
    <t>в том числе: анемии</t>
  </si>
  <si>
    <t>ожирение</t>
  </si>
  <si>
    <t>ИТОГО</t>
  </si>
  <si>
    <r>
      <t xml:space="preserve">ОБЩИЕ РЕЗУЛЬТАТЫ </t>
    </r>
    <r>
      <rPr>
        <b/>
        <i/>
        <u/>
        <sz val="11"/>
        <color theme="1"/>
        <rFont val="Times New Roman"/>
        <family val="1"/>
        <charset val="204"/>
      </rPr>
      <t>ПРОФИЛАКТИЧЕСКИХ МЕДИЦИНСКИХ ОСМОТРОВ</t>
    </r>
    <r>
      <rPr>
        <b/>
        <i/>
        <sz val="11"/>
        <color theme="1"/>
        <rFont val="Times New Roman"/>
        <family val="1"/>
        <charset val="204"/>
      </rPr>
      <t xml:space="preserve"> ВЗРОСЛОГО НАСЕЛЕНИЯ КАЛИНИНГРАДСКОЙ ОБЛАСТИ</t>
    </r>
  </si>
  <si>
    <t>(ф.131 "Диспансеризация определенных групп взрослого населения" таблица 6000)</t>
  </si>
  <si>
    <t>Установлено диспансерное наблюдение</t>
  </si>
  <si>
    <t>Направлено на дополнительное диагностическое исследование, не входящее в объем ПМО</t>
  </si>
  <si>
    <t>Направлено для получения специализированной, в том числе высокотехнологичной, медицинской помощи</t>
  </si>
  <si>
    <t>ЧИСЛО   ЛИЦ,   ВПЕРВЫЕ   ПРИЗНАННЫХ   ИНВАЛИДАМИ   В   2008 – 2020 гг.</t>
  </si>
  <si>
    <t>Всего признано инвалидами</t>
  </si>
  <si>
    <t>из них: взрослые (18 лет и старше)</t>
  </si>
  <si>
    <t>дети (0-17 лет включительно)</t>
  </si>
  <si>
    <t>область</t>
  </si>
  <si>
    <t>город</t>
  </si>
  <si>
    <t>село</t>
  </si>
  <si>
    <t>абс.число</t>
  </si>
  <si>
    <t>на 10 тыс. населения</t>
  </si>
  <si>
    <t>на 10 тыс. взрослого населения</t>
  </si>
  <si>
    <t>на 10 тыс. детского населения</t>
  </si>
  <si>
    <t>ВПЕРВЫЕ ПРИЗНАНО ИНВАЛИДАМИ ЛИЦ ТРУДОСПОСОБНОГО И СТАРШЕ ТРУДОСПОСОБНОГО ВОЗРАСТОВ</t>
  </si>
  <si>
    <t>Старше трудоспособного возраста</t>
  </si>
  <si>
    <t>абсолютное число</t>
  </si>
  <si>
    <t>на 10 тыс. населения трудоспособного возраста</t>
  </si>
  <si>
    <t>% от всех впервые признанных инвалидами</t>
  </si>
  <si>
    <t>на 10 тыс. населения старше трудоспособного возраста</t>
  </si>
  <si>
    <t>РАСПРЕДЕЛЕНИЕ  ВПЕРВЫЕ  ПРИЗНАННЫХ  ИНВАЛИДАМИ  ПО</t>
  </si>
  <si>
    <t>КЛАССАМ БОЛЕЗНЕЙ, ВОЗРАСТУ  И  ГРУППАМ  ИНВАЛИДНОСТИ  В  2020  ГОДУ  (18 лет и старше)</t>
  </si>
  <si>
    <t>Всего инвалидов</t>
  </si>
  <si>
    <t>из них  сельских жителей</t>
  </si>
  <si>
    <t>в том числе в возрасте:</t>
  </si>
  <si>
    <t>от 18 лет до 44 лет включительно</t>
  </si>
  <si>
    <t>от 45 до 54 лет (ж), от 45 до 59 лет (м) включительно</t>
  </si>
  <si>
    <t>старше 55 лет (ж) и 60 лет (м)</t>
  </si>
  <si>
    <t>I гр.</t>
  </si>
  <si>
    <t>II гр.</t>
  </si>
  <si>
    <t>III гр.</t>
  </si>
  <si>
    <t xml:space="preserve">   из них в сельских поселениях</t>
  </si>
  <si>
    <t xml:space="preserve">   в том числе : туберкулез</t>
  </si>
  <si>
    <t xml:space="preserve">    из них: туберкулез легких</t>
  </si>
  <si>
    <t>Болезнь, вызванная вирусом имуннодефицита человека (ВИЧ)</t>
  </si>
  <si>
    <t>Злокачественные новообразования</t>
  </si>
  <si>
    <t xml:space="preserve">   из них: сахарный диабет</t>
  </si>
  <si>
    <t>Психические расстройства и расстройства поведения</t>
  </si>
  <si>
    <t xml:space="preserve">   из них: шизофрения</t>
  </si>
  <si>
    <t>Болезни глаза и придаточного аппарата</t>
  </si>
  <si>
    <t xml:space="preserve">   из них: хронические ревматические болезни сердца </t>
  </si>
  <si>
    <t xml:space="preserve">   болезни, характеризующиеся повышенным кровяным давлением</t>
  </si>
  <si>
    <t xml:space="preserve">   ишемическая болезнь сердца</t>
  </si>
  <si>
    <t>Цереброваскулярные болезни</t>
  </si>
  <si>
    <t xml:space="preserve">Болезни органов пищеварения </t>
  </si>
  <si>
    <t xml:space="preserve">   из них: дорсопатии</t>
  </si>
  <si>
    <t>Последствия травм, отравлений и других воздействий внешних причин</t>
  </si>
  <si>
    <t xml:space="preserve">   из них: последствия травм головы</t>
  </si>
  <si>
    <t>РАСПРЕДЕЛЕНИЕ  ВПЕРВЫЕ  ПРИЗНАННЫХ  ИНВАЛИДАМИ  ДЕТЕЙ  (0-17 лет включительно)</t>
  </si>
  <si>
    <t xml:space="preserve"> ПО КЛАССАМ  БОЛЕЗНЕЙ, ВОЗРАСТУ  И  ПОЛУ  В  2020  ГОДУ </t>
  </si>
  <si>
    <t>в том числе по возрасту и полу:</t>
  </si>
  <si>
    <t>0-3 года</t>
  </si>
  <si>
    <t>4-7 лет</t>
  </si>
  <si>
    <t>8-14 лет</t>
  </si>
  <si>
    <t>15 лет и старше</t>
  </si>
  <si>
    <t>м</t>
  </si>
  <si>
    <t>ж</t>
  </si>
  <si>
    <t xml:space="preserve">   из них: умственная отсталость</t>
  </si>
  <si>
    <t xml:space="preserve">   расстройства психологического развития</t>
  </si>
  <si>
    <t xml:space="preserve">   из них: воспалительные болезни центральной нервной системы</t>
  </si>
  <si>
    <t xml:space="preserve">   церебральный паралич и другие паралитические синдромы</t>
  </si>
  <si>
    <t xml:space="preserve">   из них: астма</t>
  </si>
  <si>
    <t>остеопатия и хондропатии</t>
  </si>
  <si>
    <t>Врождённые аномалии (пороки развития), деформации и хромосомные нарушения</t>
  </si>
  <si>
    <t xml:space="preserve">   из них: аномалии центральной нервной системы и органов чувств</t>
  </si>
  <si>
    <t xml:space="preserve">   аномалии системы кровообращения</t>
  </si>
  <si>
    <t xml:space="preserve">   хромосомные аномалии</t>
  </si>
  <si>
    <t>Травмы, отравления и другие воздействия внешних причин</t>
  </si>
  <si>
    <t>Прочие болезни</t>
  </si>
  <si>
    <t>СТРУКТУРА  ИНВАЛИДНОСТИ ПО ОСНОВНЫМ КЛАССАМ БОЛЕЗНЕЙ  У  ВПЕРВЫЕ  ПРИЗНАННЫХ ИНВАЛИДАМИ</t>
  </si>
  <si>
    <t xml:space="preserve"> (абс. число, %, на 10 000 взрослого населения)</t>
  </si>
  <si>
    <t>Название класса болезней</t>
  </si>
  <si>
    <t>2020 год</t>
  </si>
  <si>
    <t>Всего (абс. число)</t>
  </si>
  <si>
    <t>%  от  всего</t>
  </si>
  <si>
    <t>Туберкулез</t>
  </si>
  <si>
    <t>в т.ч.: туберкулез легких</t>
  </si>
  <si>
    <t xml:space="preserve">Злокачественные новообразования </t>
  </si>
  <si>
    <t>в т.ч.: сахарный  диабет</t>
  </si>
  <si>
    <t>в т.ч.: шизофрения</t>
  </si>
  <si>
    <t xml:space="preserve">Болезни нервной системы </t>
  </si>
  <si>
    <t>Болезни глаз</t>
  </si>
  <si>
    <t>Болезни уха</t>
  </si>
  <si>
    <t>в т.ч.: хр. ревматические  болезни сердца</t>
  </si>
  <si>
    <t>болезни с повышением артериальным давлением</t>
  </si>
  <si>
    <t>ИБС</t>
  </si>
  <si>
    <t>ЦВЗ</t>
  </si>
  <si>
    <t>Болезни  органов дыхания</t>
  </si>
  <si>
    <t>Болезни органов пищевар.</t>
  </si>
  <si>
    <t>Болезни костно-мышечной системы</t>
  </si>
  <si>
    <t>в т.ч.: дорсопатии</t>
  </si>
  <si>
    <t>Последствия травм</t>
  </si>
  <si>
    <t>из них: травмы головы</t>
  </si>
  <si>
    <t>травмы опорно- двигательного аппарата</t>
  </si>
  <si>
    <t>термические ожоги и отморожения</t>
  </si>
  <si>
    <t>последствия других воздействий</t>
  </si>
  <si>
    <t>Производственные травмы</t>
  </si>
  <si>
    <t>Профессиональные заболевания</t>
  </si>
  <si>
    <t>Пневмокониозы</t>
  </si>
  <si>
    <t>РАСПРЕДЕЛЕНИЕ   ВПЕРВЫЕ   ПРИЗНАННЫХ   ИНВАЛИДАМИ   ПО   ПОЛУ  (18 лет и старше)</t>
  </si>
  <si>
    <r>
      <t xml:space="preserve">Впервые признано инвалидами   </t>
    </r>
    <r>
      <rPr>
        <b/>
        <sz val="12"/>
        <rFont val="Times New Roman"/>
        <family val="1"/>
        <charset val="204"/>
      </rPr>
      <t>всего</t>
    </r>
  </si>
  <si>
    <t>Город</t>
  </si>
  <si>
    <t>Село</t>
  </si>
  <si>
    <t>мужчины</t>
  </si>
  <si>
    <t>женщины</t>
  </si>
  <si>
    <t>% от всех признанных инвалидами</t>
  </si>
  <si>
    <t>РАСПРЕДЕЛЕНИЕ  ВПЕРВЫЕ  ПРИЗНАННЫХ  ИНВАЛИДАМИ  ПО  ПРИЧИНАМ  ИНВАЛИДНОСТИ</t>
  </si>
  <si>
    <t>Причины инвалидности</t>
  </si>
  <si>
    <t>на 10 тыс населения</t>
  </si>
  <si>
    <t>Трудовое увечье и профессиональное заболевание</t>
  </si>
  <si>
    <t>Инвалиды с детства</t>
  </si>
  <si>
    <t>Бывшие военнослужащие</t>
  </si>
  <si>
    <t>Участники ликвидаций радиационных аварий</t>
  </si>
  <si>
    <t>Заболевание общее</t>
  </si>
  <si>
    <t>СОСТОИТ ИНВАЛИДОВ НА УЧЁТЕ В МЕДИЦИНСКИХ ОРГАНИЗАЦИЯХ КАЛИНИНГРАДСКОЙ ОБЛАСТИ (ф. 30, табл. 2610)</t>
  </si>
  <si>
    <t>на 10 тыс населения сответствующего возраста</t>
  </si>
  <si>
    <t xml:space="preserve">Взрослых, из них </t>
  </si>
  <si>
    <t xml:space="preserve"> трудоспособного возраста</t>
  </si>
  <si>
    <t xml:space="preserve"> старше трудоспособного возраста</t>
  </si>
  <si>
    <t xml:space="preserve">Детей </t>
  </si>
  <si>
    <t>СТРУКТУРА  ИНВАЛИДНОСТИ ПО КЛАССАМ БОЛЕЗНЕЙ</t>
  </si>
  <si>
    <t>У ПОВТОРНО ПРИЗНАННЫХ ИНВАЛИДАМИ</t>
  </si>
  <si>
    <t>(абс.число, %, на 10 000 взрослого населения)</t>
  </si>
  <si>
    <t>на 10 000 населения</t>
  </si>
  <si>
    <t xml:space="preserve">   в т.ч.: туберкулез легких</t>
  </si>
  <si>
    <t xml:space="preserve">   в т.ч.: сахарный  диабет</t>
  </si>
  <si>
    <t xml:space="preserve">   в т.ч.: шизофрения</t>
  </si>
  <si>
    <t xml:space="preserve">   в т.ч.:  хронические ревматические болезни сердца </t>
  </si>
  <si>
    <t xml:space="preserve">   болезни с повышением артериальным давлением</t>
  </si>
  <si>
    <t xml:space="preserve">   ИБС</t>
  </si>
  <si>
    <t xml:space="preserve">   ЦВЗ</t>
  </si>
  <si>
    <t xml:space="preserve">Болезни  костно-мышечной системы </t>
  </si>
  <si>
    <t xml:space="preserve">   в т.ч.: дорсопатии</t>
  </si>
  <si>
    <t xml:space="preserve">   из них: травмы головы</t>
  </si>
  <si>
    <t xml:space="preserve">   травмы опорно-двигательного аппарата</t>
  </si>
  <si>
    <t xml:space="preserve">   термические ожоги и отморожения</t>
  </si>
  <si>
    <t xml:space="preserve">   последствия других воздействий</t>
  </si>
  <si>
    <t>ПОКАЗАТЕЛИ ДЕЯТЕЛЬНОСТИ ПЕДИАТРИЧЕСКОЙ СЛУЖБЫ</t>
  </si>
  <si>
    <t>Показатель</t>
  </si>
  <si>
    <t>Число штатных должностей врачей - педиатров</t>
  </si>
  <si>
    <t>Число занятых  должностей врачей - педиатров</t>
  </si>
  <si>
    <t>Число физических лиц врачей - педиатров (основных работников)</t>
  </si>
  <si>
    <t>Обеспеченность врачами (на 10 000 детского  населения)</t>
  </si>
  <si>
    <t>Посещений к врачам-педиатрам</t>
  </si>
  <si>
    <t>Посещений на одного ребенка в год</t>
  </si>
  <si>
    <t>Доля посещений с профилактической целью, в %</t>
  </si>
  <si>
    <r>
      <t xml:space="preserve">Число  коек для детей  на конец отчётного года всего     </t>
    </r>
    <r>
      <rPr>
        <sz val="12"/>
        <color indexed="10"/>
        <rFont val="Times New Roman"/>
        <family val="1"/>
        <charset val="204"/>
      </rPr>
      <t xml:space="preserve"> </t>
    </r>
  </si>
  <si>
    <t>Обеспеченность  койками для детей (на 10 000 детского  населения)</t>
  </si>
  <si>
    <t>Средняя продолжительность пребывания больного на  койке для детей</t>
  </si>
  <si>
    <t xml:space="preserve">Среднегодовая занятость  койки для детей </t>
  </si>
  <si>
    <t>Число педиатрических соматических коек на конец отчётного года</t>
  </si>
  <si>
    <t>Обеспеченность педиатрическими соматическими  койками (на 10 000 детского  населения)</t>
  </si>
  <si>
    <t>Число коек на 1 занятую врачебную должность</t>
  </si>
  <si>
    <t>Средняя продолжительность пребывания больного на педиатрической койке</t>
  </si>
  <si>
    <t>Среднегодовая занятость педиатрической койки</t>
  </si>
  <si>
    <r>
      <t xml:space="preserve">Число  специализированных коек для детей  на конец отчётного года всего     </t>
    </r>
    <r>
      <rPr>
        <sz val="12"/>
        <color indexed="10"/>
        <rFont val="Times New Roman"/>
        <family val="1"/>
        <charset val="204"/>
      </rPr>
      <t xml:space="preserve"> </t>
    </r>
  </si>
  <si>
    <t>Обеспеченность специализированными детскими койками (на 10 000 детского  населения)</t>
  </si>
  <si>
    <t>Средняя продолжительность пребывания больного на  специализированной койке для детей</t>
  </si>
  <si>
    <t xml:space="preserve">Среднегодовая занятость  специализированной койки для детей </t>
  </si>
  <si>
    <r>
      <t xml:space="preserve">Число инфекционных коек для детей  на конец отчётного года всего     </t>
    </r>
    <r>
      <rPr>
        <sz val="12"/>
        <color indexed="10"/>
        <rFont val="Times New Roman"/>
        <family val="1"/>
        <charset val="204"/>
      </rPr>
      <t xml:space="preserve"> </t>
    </r>
  </si>
  <si>
    <t>Средняя продолжительность пребывания больного на инфекционной  койке для детей</t>
  </si>
  <si>
    <t xml:space="preserve">Среднегодовая занятость  инфекционной койки для детей </t>
  </si>
  <si>
    <t>ПОКАЗАТЕЛИ ДЕЯТЕЛЬНОСТИ НЕОНАТОЛОГИЧЕСКОЙ СЛУЖБЫ</t>
  </si>
  <si>
    <t>Штатные должности врачей-неонатологов</t>
  </si>
  <si>
    <t>Занятые должности врачей неонатологов</t>
  </si>
  <si>
    <t>Физические лица врачей - неонатологов (основных работников)</t>
  </si>
  <si>
    <t>Обеспеченность врачами неонатологами   (на 10 000 детского населения в возрасте до 1 года)</t>
  </si>
  <si>
    <t>Число педиатрических коек для патологии недоношенных и новорожденных детей на конец отчётного года всего</t>
  </si>
  <si>
    <t>Число коек патологии недоношенных и новорожденных на 10 000 детей до года</t>
  </si>
  <si>
    <t>Средняя продолжительность пребывания больного на койке</t>
  </si>
  <si>
    <t>Среднегодовая занятость койки</t>
  </si>
  <si>
    <t>Число реанимационных педиатрических коек для патологии недоношенных и новорожденных детей на конец отчётного года всего</t>
  </si>
  <si>
    <t xml:space="preserve">Средняя продолжительность пребывания больного на реанимационной  койке для недоношенных и новорожденных детей </t>
  </si>
  <si>
    <t>Среднегодовая занятость реанимационной койки</t>
  </si>
  <si>
    <t>ЗАБОЛЕВАЕМОСТЬ   ДЕТЕЙ   ПЕРВОГО   ГОДА   ЖИЗНИ,  2019-2020 гг.</t>
  </si>
  <si>
    <t>абс.</t>
  </si>
  <si>
    <t>на 1 000 детей до года</t>
  </si>
  <si>
    <t>% от всего</t>
  </si>
  <si>
    <t>Ранг</t>
  </si>
  <si>
    <t xml:space="preserve">   в т.ч. кишечные инфекции</t>
  </si>
  <si>
    <t>Болезни крови и кроветворных органов и отдельные нарушения, вовлекшие иммунные механизмы</t>
  </si>
  <si>
    <t xml:space="preserve">   в т.ч. анемии</t>
  </si>
  <si>
    <t>Болезни эндокринной системы, расстройства питания, нарушения обмена веществ</t>
  </si>
  <si>
    <t xml:space="preserve">   в т.ч. рахит</t>
  </si>
  <si>
    <t xml:space="preserve">             врожденный гипотиреоз</t>
  </si>
  <si>
    <t xml:space="preserve">             фенилкетонурия</t>
  </si>
  <si>
    <t>Болезни нервной системы, органов чувств</t>
  </si>
  <si>
    <t>III</t>
  </si>
  <si>
    <t>V</t>
  </si>
  <si>
    <t xml:space="preserve">   в т.ч. ДЦП</t>
  </si>
  <si>
    <t>VI</t>
  </si>
  <si>
    <t xml:space="preserve">   в т.ч.кондуктивная и нейросенсорная потеря слуха и другие потери слуха</t>
  </si>
  <si>
    <t>I</t>
  </si>
  <si>
    <t>II</t>
  </si>
  <si>
    <t xml:space="preserve">   в т.ч. грипп, ОРВИ, пневмонии</t>
  </si>
  <si>
    <t>IV</t>
  </si>
  <si>
    <t xml:space="preserve">Болезни костно-мышечной системы </t>
  </si>
  <si>
    <t>Врожденные аномалии, деформации и хромосомные нарушения</t>
  </si>
  <si>
    <t xml:space="preserve">ПОКАЗАТЕЛИ   МЛАДЕНЧЕСКОЙ   СМЕРТНОСТИ  (0-1 год)  ПО   ПЕРИОДАМ   ЖИЗНИ </t>
  </si>
  <si>
    <t xml:space="preserve">на 1 000 родившихся живыми </t>
  </si>
  <si>
    <t>(по данным ГБУЗ "Детская областная больница Калининградской области")</t>
  </si>
  <si>
    <t>Периоды жизни</t>
  </si>
  <si>
    <t>на 1 000 родив-шихся</t>
  </si>
  <si>
    <t>Ранний неонатальный (0-6 дней)</t>
  </si>
  <si>
    <t>Неонатальный (0-27 дней)</t>
  </si>
  <si>
    <t>Поздний неонатальный (7-27 дней)</t>
  </si>
  <si>
    <t>Постнеонатальный (28 дней - 1 год)</t>
  </si>
  <si>
    <t>Младенческая смертность (до 1 года)</t>
  </si>
  <si>
    <t>Перинатальный</t>
  </si>
  <si>
    <t xml:space="preserve"> (0-6 дней + мертворожденные)</t>
  </si>
  <si>
    <t xml:space="preserve">СТРУКТУРА  МЛАДЕНЧЕСКОЙ  СМЕРТНОСТИ  </t>
  </si>
  <si>
    <t>Причины младенческой смертности</t>
  </si>
  <si>
    <t>Болезни крови</t>
  </si>
  <si>
    <t>Синдром внезапной смерти младенца</t>
  </si>
  <si>
    <t>Несчастные случаи, травмы и отравления</t>
  </si>
  <si>
    <t>Болезни органов кровообращения</t>
  </si>
  <si>
    <t>СТРУКТУРА  НЕОНАТАЛЬНОЙ  СМЕРТНОСТИ (0-27 дней)</t>
  </si>
  <si>
    <t>на 1000 родив-шихся</t>
  </si>
  <si>
    <t>СТРУКТУРА  ПОСТНЕОНАТАЛЬНОЙ  СМЕРТНОСТИ  (28 дней - 1 год)</t>
  </si>
  <si>
    <t xml:space="preserve">МЛАДЕНЧЕСКАЯ   СМЕРТНОСТЬ   ОТ   ОТДЕЛЬНЫХ   ПРИЧИН   </t>
  </si>
  <si>
    <t xml:space="preserve">В   ГОРОДАХ   И   РАЙОНАХ   ОБЛАСТИ           </t>
  </si>
  <si>
    <t>Наименование муниципального образования</t>
  </si>
  <si>
    <t>Всего умерло</t>
  </si>
  <si>
    <t>Инфекцион- ные и паразитар- ные болезни</t>
  </si>
  <si>
    <t>Врожденные пороки</t>
  </si>
  <si>
    <t>(А00-В99)</t>
  </si>
  <si>
    <t xml:space="preserve"> (J00-J99)</t>
  </si>
  <si>
    <t>(Q00-Q99)</t>
  </si>
  <si>
    <t>(I00-I99)</t>
  </si>
  <si>
    <t>C00-D49</t>
  </si>
  <si>
    <t xml:space="preserve">Мамоновский ГО </t>
  </si>
  <si>
    <t>Пионерский ГО</t>
  </si>
  <si>
    <t>Калининградская область (абс.числа)</t>
  </si>
  <si>
    <t>Калининградская область (% к итогу)</t>
  </si>
  <si>
    <r>
      <t xml:space="preserve">В   ГОРОДАХ   И   РАЙОНАХ   ОБЛАСТИ  </t>
    </r>
    <r>
      <rPr>
        <i/>
        <sz val="12"/>
        <rFont val="Times New Roman"/>
        <family val="1"/>
        <charset val="204"/>
      </rPr>
      <t xml:space="preserve"> </t>
    </r>
    <r>
      <rPr>
        <b/>
        <i/>
        <sz val="12"/>
        <rFont val="Times New Roman"/>
        <family val="1"/>
        <charset val="204"/>
      </rPr>
      <t xml:space="preserve"> </t>
    </r>
  </si>
  <si>
    <t xml:space="preserve">                                                                                                                                Окончание</t>
  </si>
  <si>
    <t xml:space="preserve">Перинатальные причины                </t>
  </si>
  <si>
    <t xml:space="preserve">Травмы              </t>
  </si>
  <si>
    <t xml:space="preserve">Болезни нервной системы         </t>
  </si>
  <si>
    <t xml:space="preserve">Синдром внезапной смерти         </t>
  </si>
  <si>
    <t xml:space="preserve">  (P00-P96)</t>
  </si>
  <si>
    <t>(S00-ST98)</t>
  </si>
  <si>
    <t>(G00-G99)</t>
  </si>
  <si>
    <t>(R95.0)</t>
  </si>
  <si>
    <t>(D50-D89)</t>
  </si>
  <si>
    <t>K00-K93</t>
  </si>
  <si>
    <r>
      <t>Калининградская область (</t>
    </r>
    <r>
      <rPr>
        <b/>
        <sz val="10"/>
        <rFont val="Times New Roman"/>
        <family val="1"/>
        <charset val="204"/>
      </rPr>
      <t>% к итогу</t>
    </r>
    <r>
      <rPr>
        <b/>
        <sz val="11"/>
        <rFont val="Times New Roman"/>
        <family val="1"/>
        <charset val="204"/>
      </rPr>
      <t>)</t>
    </r>
  </si>
  <si>
    <t xml:space="preserve">МЛАДЕНЧЕСКАЯ   СМЕРТНОСТЬ   ПО   МЕСТУ   СМЕРТИ   В   ГОРОДАХ   И   РАЙОНАХ   ОБЛАСТИ </t>
  </si>
  <si>
    <t>Детская областная больница</t>
  </si>
  <si>
    <t>Детские стационары и отделения</t>
  </si>
  <si>
    <t>в том числе, ФГБУ                "ФЦВМТ"</t>
  </si>
  <si>
    <t>Родильные дома</t>
  </si>
  <si>
    <t>Инфекционные больницы</t>
  </si>
  <si>
    <t xml:space="preserve">Д о м а </t>
  </si>
  <si>
    <t>Другие места</t>
  </si>
  <si>
    <t>Калининградская область (абс.число)</t>
  </si>
  <si>
    <t>Калининградская область (%)</t>
  </si>
  <si>
    <t>СТРУКТУРА  МЛАДЕНЧЕСКОЙ  СМЕРТНОСТИ  ПО  МЕСТУ  СМЕРТИ, в %</t>
  </si>
  <si>
    <t>Место смерти</t>
  </si>
  <si>
    <t>Родовспомогательные учреждения</t>
  </si>
  <si>
    <t>Детские больницы и отделения,в т.ч. ФГБУ  "ФЦВМТ"</t>
  </si>
  <si>
    <t>21,8*</t>
  </si>
  <si>
    <t>34*</t>
  </si>
  <si>
    <t>23,4*</t>
  </si>
  <si>
    <t>20,1*</t>
  </si>
  <si>
    <t>5,6*</t>
  </si>
  <si>
    <t>Инфекционные больницы и отделения</t>
  </si>
  <si>
    <t>На дому</t>
  </si>
  <si>
    <t>из них, удельный вес СВС на дому</t>
  </si>
  <si>
    <t>Дома ребенка</t>
  </si>
  <si>
    <t xml:space="preserve"> *2016-2020 гг. данные  ФГБУ  "ФЦВМТ"</t>
  </si>
  <si>
    <t>СТРУКТУРА   МЛАДЕНЧЕСКОЙ  СМЕРТНОСТИ  ПО ГОДАМ</t>
  </si>
  <si>
    <t>на 1 000 родившихся</t>
  </si>
  <si>
    <t>(по данным ГБУЗ " Детская областная больница Калининградской области")</t>
  </si>
  <si>
    <t>Причины</t>
  </si>
  <si>
    <t>Инфекционные и паразитарные</t>
  </si>
  <si>
    <t>Болезни перинатальные</t>
  </si>
  <si>
    <t>Травмы и отравления</t>
  </si>
  <si>
    <t>Синдром дыхательных расстройств</t>
  </si>
  <si>
    <t xml:space="preserve">Болезни крови </t>
  </si>
  <si>
    <t>СТРУКТУРА  МЛАДЕНЧЕСКОЙ  СМЕРТНОСТИ  ПО  ПЕРИОДАМ  ЖИЗНИ</t>
  </si>
  <si>
    <t>на 1 000 родившихся живыми</t>
  </si>
  <si>
    <t>Младенческая смертность (0-1 год)</t>
  </si>
  <si>
    <t>Неонатальная (0-27 дней)</t>
  </si>
  <si>
    <t>Постнеонатальная (28 дней - 1 год)</t>
  </si>
  <si>
    <t>Удельный вес неонатальной смертности</t>
  </si>
  <si>
    <t>Ранняя неонатальная (0-6 дней)</t>
  </si>
  <si>
    <t>Поздняя неонатальная (7-27 дней)</t>
  </si>
  <si>
    <t>Мертворождаемость</t>
  </si>
  <si>
    <t>Перинатальная (0-6 дней+ мертворожденные)</t>
  </si>
  <si>
    <t xml:space="preserve">НОЗОЛОГИЧЕСКАЯ  СТРУКТУРА  НЕОНАТАЛЬНОЙ  СМЕРТНОСТИ  (0-27 дней) </t>
  </si>
  <si>
    <t>УДЕЛЬНЫЙ  ВЕС  ВОЗРАСТНЫХ  ГРУПП  ПОСТНЕОНАТАЛЬНОЙ  СМЕРТНОСТИ, в  %</t>
  </si>
  <si>
    <t>Возраст</t>
  </si>
  <si>
    <t>29 дней - 3 месяца</t>
  </si>
  <si>
    <t>12,8</t>
  </si>
  <si>
    <t>4-6 месяцев</t>
  </si>
  <si>
    <t>10,6</t>
  </si>
  <si>
    <t>7-12 месяцев</t>
  </si>
  <si>
    <t>14,9</t>
  </si>
  <si>
    <t>УКОМПЛЕКТОВАННОСТЬ   ДОМОВ   РЕБЕНКА</t>
  </si>
  <si>
    <t>МЕДИЦИНСКИМИ   РАБОТНИКАМИ</t>
  </si>
  <si>
    <t>(ф.41 "Сведения о Доме ребенка")</t>
  </si>
  <si>
    <t>Врачи</t>
  </si>
  <si>
    <t>Педагогичес- кий персонал</t>
  </si>
  <si>
    <t>Младший медицинский персонал</t>
  </si>
  <si>
    <t>2 0 0 8</t>
  </si>
  <si>
    <t>2 0 0 9</t>
  </si>
  <si>
    <t>2 0 1 0</t>
  </si>
  <si>
    <t>2 0 1 1</t>
  </si>
  <si>
    <t xml:space="preserve">2 0 1 2 </t>
  </si>
  <si>
    <t xml:space="preserve">2 0 1 3 </t>
  </si>
  <si>
    <t>2 0 1 4</t>
  </si>
  <si>
    <t>2 0 1 5</t>
  </si>
  <si>
    <t>2 0 1 6</t>
  </si>
  <si>
    <t>2 0 1 7</t>
  </si>
  <si>
    <t>2 0 1 8</t>
  </si>
  <si>
    <t>2 0 2 0</t>
  </si>
  <si>
    <t>ЗАБОЛЕВАЕМОСТЬ   В   ДОМАХ   РЕБЕНКА   В  2019 - 2020 гг.</t>
  </si>
  <si>
    <t>(на 1 000 детей, находящихся в домах ребенка)</t>
  </si>
  <si>
    <t>Всех возрастов</t>
  </si>
  <si>
    <t>До 1-го года</t>
  </si>
  <si>
    <t>Общая заболеваемость, из них:</t>
  </si>
  <si>
    <t>Инфекционные и паразитарные заболевания</t>
  </si>
  <si>
    <t xml:space="preserve">  в том числе: кишечные инфекции</t>
  </si>
  <si>
    <t xml:space="preserve">Болезни органов дыхания </t>
  </si>
  <si>
    <t xml:space="preserve">    в том числе: ОРЗ, грипп, пневмония</t>
  </si>
  <si>
    <t>ПОКАЗАТЕЛИ ДЕЯТЕЛЬНОСТИ АКУШЕРСКО-ГИНЕКОЛОГИЧЕСКОЙ СЛУЖБЫ</t>
  </si>
  <si>
    <t>Штатные должности врачей акушер-гинекологов</t>
  </si>
  <si>
    <t>Занятые должности врачей акушер-гинекологов</t>
  </si>
  <si>
    <t>Физические лица врачей акушер-гинекологов (основных работников)</t>
  </si>
  <si>
    <t>Обеспеченность врачами акушер-гинекологами (на 10 000 женского  населения)</t>
  </si>
  <si>
    <t>Число коек для беременных и рожениц на конец отчётного года</t>
  </si>
  <si>
    <t>Число коек для беременных и рожениц на 10 000 женщин фертильного возраста:</t>
  </si>
  <si>
    <t>Северо-Западный Федеральный округ</t>
  </si>
  <si>
    <t>Число коек патологии беременных</t>
  </si>
  <si>
    <t>Число коек патологии беременных на 10 000 женщин фертильного возраста:</t>
  </si>
  <si>
    <t>Доля коек патологии беременных от числа акушерских коек (%)</t>
  </si>
  <si>
    <t xml:space="preserve">Число коек  гинекологических </t>
  </si>
  <si>
    <t>292</t>
  </si>
  <si>
    <t>Число коек  гинекологических на 10 000 женского населения:</t>
  </si>
  <si>
    <t>5,50</t>
  </si>
  <si>
    <t>Число коек на 1 врачебную должность</t>
  </si>
  <si>
    <t>Посещений на одного жителя в год</t>
  </si>
  <si>
    <t>Посещений к врачам- акушерам-гинекологам</t>
  </si>
  <si>
    <t>Число коек  патологии новорожденных и недоношенных детей</t>
  </si>
  <si>
    <t>Реанимационные для новорожденных</t>
  </si>
  <si>
    <t>ПОКАЗАТЕЛИ ДЕЯТЕЛЬНОСТИ РОДИЛЬНЫХ ДОМОВ И ЖЕНСКИХ КОНСУЛЬТАЦИЙ 2019-2020 ГОДОВ</t>
  </si>
  <si>
    <t>Количество родов всего</t>
  </si>
  <si>
    <t>в том числе, физиологических родов</t>
  </si>
  <si>
    <t>Удельный вес физиологических родов  (%)</t>
  </si>
  <si>
    <t>Количество кесаревых сечений</t>
  </si>
  <si>
    <t>Частота применения кесарева сечения в родах ( на 1000 родов)</t>
  </si>
  <si>
    <t>Заболевания  и  патологические состояния, предшествовавшие или возникшие во время беременности</t>
  </si>
  <si>
    <t xml:space="preserve">Число женщин, у которых зарегистрированы заболевания  и  патологические состояния, предшествовавшие или возникшие во время беременности  </t>
  </si>
  <si>
    <t>Среднее число заболеваний, приходящееся на 1 беременную женщину</t>
  </si>
  <si>
    <t>Заболевания, осложнившие роды (осложнения родов и послеродового периода)</t>
  </si>
  <si>
    <t xml:space="preserve">Число женщин, у которых зарегистрированы заболевания  и  патологические состояния, осложнившие роды и послеродовый период  </t>
  </si>
  <si>
    <t>Среднее число заболеваний, приходящееся на 1 родильницу</t>
  </si>
  <si>
    <t xml:space="preserve">Число женщин, которым проведено скрининговое ультразвуковое исследование плода  в первом триместре </t>
  </si>
  <si>
    <t xml:space="preserve">Поступило под наблюдение консультации в первый триместр беременности </t>
  </si>
  <si>
    <t xml:space="preserve">Доля обследованных женщин, из числа вставших на учет в первый триместр беременности, % </t>
  </si>
  <si>
    <t xml:space="preserve">Число преждевременных родов 22-37 недель </t>
  </si>
  <si>
    <t xml:space="preserve"> из них, в перинатальных центрах </t>
  </si>
  <si>
    <t>Частота недоношенности (на 1000 родившихся живыми и мертвыми)</t>
  </si>
  <si>
    <t>Доля женщин с преждевременными родами, родоразрешенных в перинатальных центрах, %</t>
  </si>
  <si>
    <t>Число абортов всего</t>
  </si>
  <si>
    <t>Соотношение родов и абортов (число абортов на 100 родов)</t>
  </si>
  <si>
    <t xml:space="preserve">ИСХОДЫ   БЕРЕМЕННОСТИ </t>
  </si>
  <si>
    <t>(из числа состоящих на диспансерном учете, по  данным  ФФСН  № 32, т. ,2110)</t>
  </si>
  <si>
    <t xml:space="preserve"> Исходы беременности</t>
  </si>
  <si>
    <r>
      <t xml:space="preserve">Закончили беременность,  </t>
    </r>
    <r>
      <rPr>
        <b/>
        <sz val="12"/>
        <rFont val="Times New Roman"/>
        <family val="1"/>
        <charset val="204"/>
      </rPr>
      <t>всего</t>
    </r>
  </si>
  <si>
    <t xml:space="preserve">   в т.ч. родами в срок </t>
  </si>
  <si>
    <t xml:space="preserve">   преждевременными родами (менее 259 дней) </t>
  </si>
  <si>
    <t xml:space="preserve">   абортами </t>
  </si>
  <si>
    <t xml:space="preserve">      в т.ч. в сроки 22-27 недель</t>
  </si>
  <si>
    <t>ЗАБОЛЕВАЕМОСТЬ   НОВОРОЖДЕННЫХ   ДЕТЕЙ</t>
  </si>
  <si>
    <t xml:space="preserve">на   1 000 родившихся живыми   </t>
  </si>
  <si>
    <t>по  данным  ФФСН  № 32,т.2250,т.2260</t>
  </si>
  <si>
    <t>Заболеваемость</t>
  </si>
  <si>
    <t>Общая заболеваемость</t>
  </si>
  <si>
    <t>в т.ч. синдром респираторных расстройств</t>
  </si>
  <si>
    <t xml:space="preserve">   внутричерепная родовая  травма</t>
  </si>
  <si>
    <t xml:space="preserve">   врожденные аномалии</t>
  </si>
  <si>
    <t xml:space="preserve">   сепсис</t>
  </si>
  <si>
    <t xml:space="preserve">   гемолитическая болезнь</t>
  </si>
  <si>
    <t xml:space="preserve">   замедление роста и внутриутробного развития</t>
  </si>
  <si>
    <t xml:space="preserve">   церебральные нарушения</t>
  </si>
  <si>
    <t xml:space="preserve">   неонатальная желтуха</t>
  </si>
  <si>
    <t xml:space="preserve">   внутриутробная гипоксия, асфиксия в родах</t>
  </si>
  <si>
    <t xml:space="preserve">   врожденная пневмония</t>
  </si>
  <si>
    <t>Родилось живыми</t>
  </si>
  <si>
    <t>Показатель недоношенности (на 1000 родившихся живыми)</t>
  </si>
  <si>
    <t xml:space="preserve">СВЕДЕНИЯ  О  НОВОРОЖДЕННЫХ  </t>
  </si>
  <si>
    <t>РАСПРЕДЕЛЕНИЕ РОДИВШИХСЯ И УМЕРШИХ ПО МАССЕ ТЕЛА ПРИ РОЖДЕНИИВ  2018-2019  гг.</t>
  </si>
  <si>
    <t>(по  данным  ФФСН  № 32)</t>
  </si>
  <si>
    <t>из них умерло - всего</t>
  </si>
  <si>
    <t>из них умерло в первые 168 часов жизни</t>
  </si>
  <si>
    <t>из них в первые 0-24 часа</t>
  </si>
  <si>
    <t>Родилось мертвыми</t>
  </si>
  <si>
    <t>из них смерть наступила до начала родовой деятельности</t>
  </si>
  <si>
    <t xml:space="preserve">Родилось живыми        </t>
  </si>
  <si>
    <t>в т.ч. массой тела при рождении в граммах</t>
  </si>
  <si>
    <t>500-749</t>
  </si>
  <si>
    <t>750-999</t>
  </si>
  <si>
    <t>1000-1499</t>
  </si>
  <si>
    <t>1500-1999</t>
  </si>
  <si>
    <t>2000-2499</t>
  </si>
  <si>
    <t>2500-2999</t>
  </si>
  <si>
    <t>3000-3499</t>
  </si>
  <si>
    <t>3500-3999</t>
  </si>
  <si>
    <t>4000 и более</t>
  </si>
  <si>
    <t>Из общего числа родившихся-недоношенные</t>
  </si>
  <si>
    <t>НЕОНАТАЛЬНЫЙ И АУДИЛОГИЧЕСКИЙ СКРИНИНГ У НОВОРОЖДЕННЫХ В  2018-2019  гг.</t>
  </si>
  <si>
    <t>Скрининг новорожденных</t>
  </si>
  <si>
    <t>% от всех родившихся живыми</t>
  </si>
  <si>
    <t>из числа родившихся, взята проба для неонатального скрининга на наследственные заболевания</t>
  </si>
  <si>
    <t>число родившихся, у которых проведен аудиологический скрининг</t>
  </si>
  <si>
    <t>СВЕДЕНИЯ О ПРЕРЫВАНИИ БЕРЕМЕННОСТИ (в сроке до 22 недель)</t>
  </si>
  <si>
    <t>В КАЛИНИНГРАДСКОЙ ОБЛАСТИ В 2019-2020 гг.</t>
  </si>
  <si>
    <t xml:space="preserve">(по данным ФФСН №13) </t>
  </si>
  <si>
    <t xml:space="preserve">Всего прерываний беременности (О02*-О07) </t>
  </si>
  <si>
    <t>в т.ч. Абортов (О02-О06)</t>
  </si>
  <si>
    <t>Абортов на 1 000 женщин фертильного возраста</t>
  </si>
  <si>
    <r>
      <t xml:space="preserve">   из них: -</t>
    </r>
    <r>
      <rPr>
        <sz val="12"/>
        <rFont val="Times New Roman"/>
        <family val="1"/>
        <charset val="204"/>
      </rPr>
      <t xml:space="preserve"> аборты в возрасте  15-17 лет</t>
    </r>
  </si>
  <si>
    <r>
      <t xml:space="preserve">                </t>
    </r>
    <r>
      <rPr>
        <b/>
        <sz val="12"/>
        <rFont val="Times New Roman"/>
        <family val="1"/>
        <charset val="204"/>
      </rPr>
      <t>-</t>
    </r>
    <r>
      <rPr>
        <sz val="12"/>
        <rFont val="Times New Roman"/>
        <family val="1"/>
        <charset val="204"/>
      </rPr>
      <t xml:space="preserve"> у первобеременных</t>
    </r>
  </si>
  <si>
    <t>процент абортов у первобеременных от общего числа абортов</t>
  </si>
  <si>
    <r>
      <t xml:space="preserve">               </t>
    </r>
    <r>
      <rPr>
        <b/>
        <sz val="12"/>
        <rFont val="Times New Roman"/>
        <family val="1"/>
        <charset val="204"/>
      </rPr>
      <t>-</t>
    </r>
    <r>
      <rPr>
        <sz val="12"/>
        <rFont val="Times New Roman"/>
        <family val="1"/>
        <charset val="204"/>
      </rPr>
      <t xml:space="preserve"> аборты у  ВИЧ инфицированных </t>
    </r>
  </si>
  <si>
    <t>Самопроизвольные аборты (О03)</t>
  </si>
  <si>
    <t>Другие анормальные продукты зачатия (О02)</t>
  </si>
  <si>
    <t>Медицинские легальные аборты  (О04)</t>
  </si>
  <si>
    <t>Медицинские легальные аборты на 1 000 женщин фертильного возраста</t>
  </si>
  <si>
    <t xml:space="preserve">Аборты по медицинским показаниям </t>
  </si>
  <si>
    <t xml:space="preserve">Аборты по социальным показаниям </t>
  </si>
  <si>
    <t>Неуточненные аборты (внебольничные)</t>
  </si>
  <si>
    <t>Другие виды аборта (криминальный)</t>
  </si>
  <si>
    <t>Кроме того:</t>
  </si>
  <si>
    <t>Число всех абортов (в государственных МО) на 100 родившихся живыми и мертвыми</t>
  </si>
  <si>
    <t>Медицинские  аборты на 1 000 женщин фертильного возраста по России* ( О02-О07)</t>
  </si>
  <si>
    <t>Медицинские аборты на 1 000 женщин фертильного возраста по СЗФО* ( О02-О07)</t>
  </si>
  <si>
    <t>Число женщин с ВМС на 1 000 женщин фертильного возраста</t>
  </si>
  <si>
    <t>Число женщин с гормональной контрацепцией на 1 000 женщин фертильного возраста</t>
  </si>
  <si>
    <t>ПОКАЗАТЕЛИ ДЕЯТЕЛЬНОСТИ ДЕРМАТОВЕНЕРОЛОГИЧЕСКОЙ СЛУЖБЫ</t>
  </si>
  <si>
    <t>Штатные должности врачей-дерматовенерологов</t>
  </si>
  <si>
    <t>Занятые должности врачей-дерматовенерологов</t>
  </si>
  <si>
    <t>Физические лица врачей-дерматовенерологов (основных работников)</t>
  </si>
  <si>
    <t>Обеспеченность врачами (на 10 тыс. населения)</t>
  </si>
  <si>
    <t>Число дерматовенерологических коек на конец отчётного года всего</t>
  </si>
  <si>
    <t>из них : для взрослых</t>
  </si>
  <si>
    <t xml:space="preserve">       для детей</t>
  </si>
  <si>
    <t>Посещений к врачам-дерматовенерологам</t>
  </si>
  <si>
    <t>ВЕНЕРИЧЕСКАЯ   ЗАБОЛЕВАЕМОСТЬ   КАЛИНИНГРАДСКОЙ   ОБЛАСТИ</t>
  </si>
  <si>
    <t>(на 100 000 населения)</t>
  </si>
  <si>
    <t>2019-2020гг.</t>
  </si>
  <si>
    <t xml:space="preserve">С и ф и л и с </t>
  </si>
  <si>
    <t xml:space="preserve">Г о н о р е я  </t>
  </si>
  <si>
    <t>в том числе, осложненная</t>
  </si>
  <si>
    <t>По России</t>
  </si>
  <si>
    <t xml:space="preserve">ЗАБОЛЕВАЕМОСТЬ  ИНФЕКЦИЯМИ,  ПЕРЕДАВАЕМЫМИ </t>
  </si>
  <si>
    <t>ПОЛОВЫМ  ПУТЕМ  В  КАЛИНИНГРАДСКОЙ  ОБЛАСТИ</t>
  </si>
  <si>
    <t xml:space="preserve"> (на 100 000 населения)</t>
  </si>
  <si>
    <t>Трихомоноз</t>
  </si>
  <si>
    <t>Хламидиоз</t>
  </si>
  <si>
    <t>Герпес уроге- нитальный</t>
  </si>
  <si>
    <t>Аногениталь-ные бородавки</t>
  </si>
  <si>
    <t>З А Б О Л Е В А Е М О С Т Ь</t>
  </si>
  <si>
    <t xml:space="preserve">ДЕРМАТОМИКОЗАМИ   И   ЧЕСОТКОЙ   </t>
  </si>
  <si>
    <t>Трихофития</t>
  </si>
  <si>
    <t>Микроспория</t>
  </si>
  <si>
    <t>Чесотка</t>
  </si>
  <si>
    <t>ПОКАЗАТЕЛИ ДЕЯТЕЛЬНОСТИ ОНКОЛОГИЧЕСКОЙ СЛУЖБЫ</t>
  </si>
  <si>
    <t>Штатные должности врачей-онкологов, врачей радиологов</t>
  </si>
  <si>
    <t>Занятые должности врачей-онкологов, врачей радиологов</t>
  </si>
  <si>
    <t>Физические лица врачей-онкологов, радиологов (основных работников)</t>
  </si>
  <si>
    <t>Обеспеченность врачами (на 10 000 населения)</t>
  </si>
  <si>
    <t>Число онкологических коек на конец отчётного года всего</t>
  </si>
  <si>
    <t>из них: для взрослых</t>
  </si>
  <si>
    <t xml:space="preserve">      для детей</t>
  </si>
  <si>
    <t>Число коек на 1занятую врачебную должность</t>
  </si>
  <si>
    <t>Средняя длительность пребывания больного на койке</t>
  </si>
  <si>
    <t>Число радиологических и рентгенологических коек</t>
  </si>
  <si>
    <t>Число посещений к врачам-онкологам</t>
  </si>
  <si>
    <t>Число посещений на одного жителя в год к врачу - онкологу</t>
  </si>
  <si>
    <t>Число посещений к врачам-радиологам</t>
  </si>
  <si>
    <t>Число посещений на одного жителя в год к врачу - радиологу</t>
  </si>
  <si>
    <r>
      <t>ЗАБОЛЕВАЕМОСТЬ   ЗЛОКАЧЕСТВЕННЫМИ   НОВООБРАЗОВАНИЯМИ</t>
    </r>
    <r>
      <rPr>
        <b/>
        <sz val="11"/>
        <rFont val="Times New Roman"/>
        <family val="1"/>
        <charset val="204"/>
      </rPr>
      <t xml:space="preserve">          </t>
    </r>
  </si>
  <si>
    <t>И  КОНТИНГЕНТ  СОСТОЯЩИХ  НА  УЧЕТЕ  НА  КОНЕЦ  2019-2020 гг.</t>
  </si>
  <si>
    <t>(на 100 000  среднегодового населения)</t>
  </si>
  <si>
    <t>Контингент</t>
  </si>
  <si>
    <t xml:space="preserve">Мамоновский </t>
  </si>
  <si>
    <t xml:space="preserve">СТРУКТУРА ЗАБОЛЕВАЕМОСТИ  ЗЛОКАЧЕСТВЕННЫМИ   </t>
  </si>
  <si>
    <t xml:space="preserve">НОВООБРАЗОВАНИЯМИ В 2019-2020 гг. </t>
  </si>
  <si>
    <t>Локализация</t>
  </si>
  <si>
    <t>На 100 тыс. населения</t>
  </si>
  <si>
    <t>Г у б а</t>
  </si>
  <si>
    <t>Полость рта</t>
  </si>
  <si>
    <t>Полость глотки</t>
  </si>
  <si>
    <t>П и щ е в о д</t>
  </si>
  <si>
    <t>Желудок</t>
  </si>
  <si>
    <t>Кишечник</t>
  </si>
  <si>
    <t xml:space="preserve">   в том числе ободочная кишка</t>
  </si>
  <si>
    <t>прямая кишка</t>
  </si>
  <si>
    <t>П е ч е н ь</t>
  </si>
  <si>
    <t>Поджелудочная железа</t>
  </si>
  <si>
    <t>Г о р т а н ь</t>
  </si>
  <si>
    <t>Трахея, бронхи, легкие</t>
  </si>
  <si>
    <t>К о с т и</t>
  </si>
  <si>
    <t>Мягкие ткани</t>
  </si>
  <si>
    <t>Меланома и другие опухоли кожи</t>
  </si>
  <si>
    <t>Молочная железа</t>
  </si>
  <si>
    <t xml:space="preserve">II </t>
  </si>
  <si>
    <t>Шейка матки</t>
  </si>
  <si>
    <t>Тело матки</t>
  </si>
  <si>
    <t>VII</t>
  </si>
  <si>
    <t>Я и ч н и к и</t>
  </si>
  <si>
    <t>Предстательная железа</t>
  </si>
  <si>
    <t>Мочевой пузырь</t>
  </si>
  <si>
    <t xml:space="preserve">П о ч к и </t>
  </si>
  <si>
    <t>Щитовидная железа</t>
  </si>
  <si>
    <t>Гемобластозы</t>
  </si>
  <si>
    <t>Злокачественные заболевания,  всего</t>
  </si>
  <si>
    <t xml:space="preserve">ВЫЯВЛЯЕМОСТЬ ЗЛОКАЧЕСТВЕННЫХ НОВООБРАЗОВАНИЙ </t>
  </si>
  <si>
    <t xml:space="preserve">по стадиям в 2019-2020 гг. (%) </t>
  </si>
  <si>
    <t xml:space="preserve">СТРУКТУРА ЗАБОЛЕВАЕМОСТИ ЗЛОКАЧЕСТВЕННЫМИ   </t>
  </si>
  <si>
    <t>НОВООБРАЗОВАНИЯМИ ПО ПОЛУ В 2019- 2020 гг.</t>
  </si>
  <si>
    <t>На 100 000 населения</t>
  </si>
  <si>
    <t>Структура в процентах</t>
  </si>
  <si>
    <t>Ободочная кишка</t>
  </si>
  <si>
    <t>Прямая кишка</t>
  </si>
  <si>
    <t>Легкие, бронхи</t>
  </si>
  <si>
    <t>Меланома кожи</t>
  </si>
  <si>
    <t>Другие опухоли кожи</t>
  </si>
  <si>
    <t>Прочие опухоли</t>
  </si>
  <si>
    <t>Злокачественные заболевания, всего</t>
  </si>
  <si>
    <r>
      <t>ДОЛЯ БОЛЬНЫХ   ЗЛОКАЧЕСТВЕННЫМИ   НОВООБРАЗОВАНИЯМИ, ВЫЯВЛЕННЫХ АКТИВНО, В ТОМ ЧИСЛЕ, НА РАННИХ СТАДИЯХ</t>
    </r>
    <r>
      <rPr>
        <b/>
        <sz val="11"/>
        <rFont val="Times New Roman"/>
        <family val="1"/>
        <charset val="204"/>
      </rPr>
      <t xml:space="preserve">          </t>
    </r>
  </si>
  <si>
    <t xml:space="preserve">  2019-2020 гг.</t>
  </si>
  <si>
    <t>% активного выявления</t>
  </si>
  <si>
    <t>из них, в I-II стадии</t>
  </si>
  <si>
    <r>
      <t xml:space="preserve">       РАСПРЕДЕЛЕНИЕ ЗЛОКАЧЕСТВЕННЫХ НОВООБРАЗОВАНИЯ ПО СТАДИЯМ РАЗВИТИЯ ОПУХОЛЕВОГО ПРОЦЕССА  </t>
    </r>
    <r>
      <rPr>
        <b/>
        <i/>
        <sz val="11"/>
        <rFont val="Arial"/>
        <family val="2"/>
        <charset val="204"/>
      </rPr>
      <t xml:space="preserve"> </t>
    </r>
  </si>
  <si>
    <t>ПО МУНИЦИПАЛЬНЫМ ОБРАЗОВАНИЯМ КАЛИНИНГРАДСКОЙ ОБЛАСТИ  В 2019 - 2020 гг.</t>
  </si>
  <si>
    <t>(в % от числа выявленных)</t>
  </si>
  <si>
    <t>из числа выявленных злокачественных новообразований имели стадию:</t>
  </si>
  <si>
    <t>стадия не установлена</t>
  </si>
  <si>
    <t>СЗФО</t>
  </si>
  <si>
    <t>УДЕЛЬНЫЙ ВЕС ЗЛОКАЧЕСТВЕННЫХ НОВООБРАЗОВАНИЙ, ВЫЯВЛЕННЫХ ВПЕРВЫЕ В ЗАПУЩЕННОЙ ФОРМЕ (IV ст.; III - IV ст. визуальных локализаций), в процентах</t>
  </si>
  <si>
    <t>Г у б а*</t>
  </si>
  <si>
    <t>Полость рта и глотки*</t>
  </si>
  <si>
    <t>Прямая кишка, ректосигмоидальное соединение, анус</t>
  </si>
  <si>
    <t>Гортань</t>
  </si>
  <si>
    <t>Трахея, бронхи, легкое</t>
  </si>
  <si>
    <t>Кости и мягкие ткани</t>
  </si>
  <si>
    <t>Меланома кожи *</t>
  </si>
  <si>
    <t>Кожа (без меланомы)</t>
  </si>
  <si>
    <t>Молочная железа *</t>
  </si>
  <si>
    <t>Шейка матки *</t>
  </si>
  <si>
    <t>Щитовидная железа *</t>
  </si>
  <si>
    <t>Все злокачественные новообразования по Калининградской области</t>
  </si>
  <si>
    <t>* III - IV стадия</t>
  </si>
  <si>
    <t>ЛЕТАЛЬНОСТЬ БОЛЬНЫХ В ТЕЧЕНИЕ ГОДА С МОМЕНТА УСТАНОВЛЕНИЯ ДИАГНОЗА ЗЛОКАЧЕСТВЕННОГО НОВООБРАЗОВАНИЯ (%)</t>
  </si>
  <si>
    <t>Калинин- градская область</t>
  </si>
  <si>
    <t>Полость рта и глотки</t>
  </si>
  <si>
    <t>Лимфатическая и кроветворная ткань</t>
  </si>
  <si>
    <t xml:space="preserve">  Все злокачественные новообразования</t>
  </si>
  <si>
    <t>ОДНОГОДИЧНАЯ ЛЕТАЛЬНОСТЬ БОЛЬНЫХ СО ЗЛОКАЧЕСТВЕННЫМИ НОВООБРАЗОВАНИЯМИ (в %)*, УДЕЛЬНЫЙ ВЕС ПАЦИЕНТОВ С 5-ЛЕТНЕЙ ВЫЖИВАЕМОСТЬЮ**</t>
  </si>
  <si>
    <t>2019 -2020 гг.</t>
  </si>
  <si>
    <t>одногодичная летальность, %</t>
  </si>
  <si>
    <t>5 -летняя выживаемость,%</t>
  </si>
  <si>
    <t>*умерли в течение первого года с момента установления диагноза из числа больных, впервые взятых на учет в предыдущем году (в %)</t>
  </si>
  <si>
    <t>**удельный вес пациентов с ЗНО,состоящих на учете с момента установления диагноза 5 лет и больше</t>
  </si>
  <si>
    <t>СМЕРТНОСТЬ   ОТ   ЗЛОКАЧЕСТВЕННЫХ   НОВООБРАЗОВАНИЙ</t>
  </si>
  <si>
    <t xml:space="preserve">в   2010 – 2020 гг.,   на 100 000 соответствующего среднегодового населения </t>
  </si>
  <si>
    <t>(по данным популяционного ракового регистра при ГБУЗ "Областной онкологический центр Калининградской области")</t>
  </si>
  <si>
    <t>Мамоновский ГО с Ладушкинским ГО</t>
  </si>
  <si>
    <t>ПОКАЗАТЕЛИ ДЕЯТЕЛЬНОСТИ ФТИЗИАТРИЧЕСКОЙ СЛУЖБЫ</t>
  </si>
  <si>
    <t>Штатные должности врачей-фтизиатров</t>
  </si>
  <si>
    <t>Занятые должности врачей-фтизиатров</t>
  </si>
  <si>
    <t>Физические лица врачей-фтизиатров(основных работников)</t>
  </si>
  <si>
    <t>Число туберкулёзных коек на конец отчётного года всего</t>
  </si>
  <si>
    <t>Посещений на одного жителя в год к врачу - фтизиатру</t>
  </si>
  <si>
    <t>Посещений к врачам-фтизиатрам</t>
  </si>
  <si>
    <t xml:space="preserve">ПРОФИЛАКТИЧЕСКАЯ  РАБОТА </t>
  </si>
  <si>
    <t xml:space="preserve">Осмотрено с целью выявления больных туберкулёзом всего: </t>
  </si>
  <si>
    <t>из них детей:</t>
  </si>
  <si>
    <t xml:space="preserve">     0-14 лет включительно</t>
  </si>
  <si>
    <t xml:space="preserve">   15-17 лет включительно</t>
  </si>
  <si>
    <r>
      <t xml:space="preserve"> Из числа осмотренных обследовано </t>
    </r>
    <r>
      <rPr>
        <b/>
        <sz val="12"/>
        <rFont val="Times New Roman"/>
        <family val="1"/>
        <charset val="204"/>
      </rPr>
      <t>флюорографически</t>
    </r>
  </si>
  <si>
    <r>
      <t xml:space="preserve">   путём </t>
    </r>
    <r>
      <rPr>
        <b/>
        <sz val="12"/>
        <rFont val="Times New Roman"/>
        <family val="1"/>
        <charset val="204"/>
      </rPr>
      <t>туберкулиновых проб</t>
    </r>
  </si>
  <si>
    <t xml:space="preserve">       из них детей 15-17 лет включительно</t>
  </si>
  <si>
    <t xml:space="preserve">   бактериоскопически</t>
  </si>
  <si>
    <t xml:space="preserve">      в поликлиниках, амбулаториях</t>
  </si>
  <si>
    <t xml:space="preserve">   из них с положительным результатом бактериоскопии</t>
  </si>
  <si>
    <t>Доля случаев прекращения бактериовыделения в общем числе случаев бактериовыделения</t>
  </si>
  <si>
    <t>ЗАБОЛЕВАЕМОСТЬ   ТУБЕРКУЛЕЗОМ   ВСЕГО  НАСЕЛЕНИЯ (все формы)</t>
  </si>
  <si>
    <t>2019 – 2020 гг.</t>
  </si>
  <si>
    <t>Городское население</t>
  </si>
  <si>
    <t>Сельское население</t>
  </si>
  <si>
    <t xml:space="preserve">В с е г о </t>
  </si>
  <si>
    <t xml:space="preserve">абс. число </t>
  </si>
  <si>
    <t>на 100 тысяч</t>
  </si>
  <si>
    <t>Янтарный ГО</t>
  </si>
  <si>
    <t>Светлогорский МР</t>
  </si>
  <si>
    <t>Нестеровский МР</t>
  </si>
  <si>
    <t xml:space="preserve">ЗАБОЛЕВАЕМОСТЬ   ТУБЕРКУЛЕЗОМ   СРЕДИ   ДЕТЕЙ    (0-17 лет включительно)           </t>
  </si>
  <si>
    <t>(на 100 000 детского населения)</t>
  </si>
  <si>
    <t xml:space="preserve">РАСПРОСТРАНЕННОСТЬ ТУБЕРКУЛЕЗА </t>
  </si>
  <si>
    <t xml:space="preserve">(состоит на учете с активными формами туберкулеза) на 100 000 населения </t>
  </si>
  <si>
    <t>СМЕРТНОСТЬ   ОТ   ТУБЕРКУЛЕЗА  НА   100 000   НАСЕЛЕНИЯ   ЗА   2019– 2020 гг.</t>
  </si>
  <si>
    <t>(по данным  ГБУЗ  "Противотуберкулезный диспансер Калининградской области ")</t>
  </si>
  <si>
    <t>Примечание: из     умерших от туберкулеза в Калининграде – лиц без определенного места жительства (БОМЖ) –  4  человека</t>
  </si>
  <si>
    <t>ПОКАЗАТЕЛИ ДЕЯТЕЛЬНОСТИ ИНФЕКЦИОННОЙ СЛУЖБЫ</t>
  </si>
  <si>
    <t>Штатные должности врачей-инфекционистов</t>
  </si>
  <si>
    <t>Занятые должности врачей-инфекционистов</t>
  </si>
  <si>
    <t>Физические лица врачей-инфекционистов (основных работников)</t>
  </si>
  <si>
    <t xml:space="preserve">Число инфекционных коек на конец отчётного года всего </t>
  </si>
  <si>
    <t>337</t>
  </si>
  <si>
    <t>1293</t>
  </si>
  <si>
    <t xml:space="preserve">из них : для взрослых </t>
  </si>
  <si>
    <t>1198*</t>
  </si>
  <si>
    <t xml:space="preserve">       для детей </t>
  </si>
  <si>
    <t>95*</t>
  </si>
  <si>
    <t>Посещений к врачам-инфекционистам</t>
  </si>
  <si>
    <t>* Увеличение/уменьшение количества коек за счет перепрофилирования на период пандемии</t>
  </si>
  <si>
    <t>ИНФЕКЦИОННАЯ   ЗАБОЛЕВАЕМОСТЬ   НАСЕЛЕНИЯ</t>
  </si>
  <si>
    <t>КАЛИНИНГРАДСКОЙ   ОБЛАСТИ   В   2019 - 2020 гг.</t>
  </si>
  <si>
    <t>(По данным Федеральной службы в сфере защиты прав потребителей и благополучия человека по КО)</t>
  </si>
  <si>
    <t>Все население области</t>
  </si>
  <si>
    <t>в том числе, дети до 17 лет</t>
  </si>
  <si>
    <t>на 100 000 населения</t>
  </si>
  <si>
    <t>ВСЕ ИНФЕКЦИИ</t>
  </si>
  <si>
    <t>Все инфекции без ОРЗ</t>
  </si>
  <si>
    <t>Брюшной тиф</t>
  </si>
  <si>
    <t>Паратиф А, Б, С</t>
  </si>
  <si>
    <t>Носительство возбудителя брюшного тифа</t>
  </si>
  <si>
    <t>Холера</t>
  </si>
  <si>
    <t>Вибриононосители холеры</t>
  </si>
  <si>
    <t>Сумма  О К И</t>
  </si>
  <si>
    <t>Сальмонеллезы</t>
  </si>
  <si>
    <t>Сальмонеллезы В</t>
  </si>
  <si>
    <t>Сальмонеллезы С</t>
  </si>
  <si>
    <t>Сальмонеллезы D</t>
  </si>
  <si>
    <t>Сальмонеллезы прочие</t>
  </si>
  <si>
    <t>Дизентерия</t>
  </si>
  <si>
    <t>Дизентерия бактериологически подтвержденная</t>
  </si>
  <si>
    <t>в т.ч.: дизентерия Зонне</t>
  </si>
  <si>
    <t>в т.ч. дизентерия Флекснера</t>
  </si>
  <si>
    <t>Дизентерия клиническая</t>
  </si>
  <si>
    <t>Бак.носит.дизентерии</t>
  </si>
  <si>
    <t xml:space="preserve">Прочие    О К И </t>
  </si>
  <si>
    <t>ОКИ устан. этиологии</t>
  </si>
  <si>
    <t>ОКИ  бактериальной этиологии</t>
  </si>
  <si>
    <t>из них: ОКИ вызванные эшерихиями</t>
  </si>
  <si>
    <t>ОКИ  вызванные йерсиниями</t>
  </si>
  <si>
    <t>ОКИ вирусной этиологии</t>
  </si>
  <si>
    <t>из них: ротавирусные</t>
  </si>
  <si>
    <t xml:space="preserve"> вирусом Норволк</t>
  </si>
  <si>
    <t xml:space="preserve">ОКИ неустан. этиологии </t>
  </si>
  <si>
    <t>Гепатиты  всего :</t>
  </si>
  <si>
    <t>Острый вирусный гепатит</t>
  </si>
  <si>
    <t>Острый вирусный гепатит А</t>
  </si>
  <si>
    <t>Острый вирусный гепатит В</t>
  </si>
  <si>
    <t>Острый вирусный гепатит С</t>
  </si>
  <si>
    <t>Прочие острые вирусные гепатиты</t>
  </si>
  <si>
    <t>Хронические вирусные гепатиты:</t>
  </si>
  <si>
    <t>Хронические вирусные гепатиты В</t>
  </si>
  <si>
    <t>Хронические вирусные гепатиты С</t>
  </si>
  <si>
    <t xml:space="preserve">Прочие хронические вирусные гепатиты </t>
  </si>
  <si>
    <t>Носители гепатита В</t>
  </si>
  <si>
    <t>Полиомиелит острый</t>
  </si>
  <si>
    <t>Острые вялые параличи</t>
  </si>
  <si>
    <t>Дифтерия</t>
  </si>
  <si>
    <t>Бактерионосители дифтерии</t>
  </si>
  <si>
    <t>Энтеровирусные инфекции</t>
  </si>
  <si>
    <t>из них, Энтеровирусный менингит</t>
  </si>
  <si>
    <t>Коклюш</t>
  </si>
  <si>
    <t>Коклюш бактер. подтвержденный</t>
  </si>
  <si>
    <t>Скарлатина</t>
  </si>
  <si>
    <t>Ветряная оспа</t>
  </si>
  <si>
    <t>К о р ь</t>
  </si>
  <si>
    <t>Краснуха</t>
  </si>
  <si>
    <t>Паротит эпидемический</t>
  </si>
  <si>
    <t>Менингококковая инфекция</t>
  </si>
  <si>
    <t>в т.ч. генерализованные формы</t>
  </si>
  <si>
    <t>Туляремия</t>
  </si>
  <si>
    <t>Бруцеллез</t>
  </si>
  <si>
    <t>Клещевой энцефалит</t>
  </si>
  <si>
    <t>Болезнь Лайма</t>
  </si>
  <si>
    <t>Геморрагические лихорадки</t>
  </si>
  <si>
    <t>ГЛПС</t>
  </si>
  <si>
    <t>в том числе дети до 17 лет</t>
  </si>
  <si>
    <t>Бешенство</t>
  </si>
  <si>
    <t>Укусы животными</t>
  </si>
  <si>
    <t xml:space="preserve"> в том числе  дикими </t>
  </si>
  <si>
    <t>Укусы клещами</t>
  </si>
  <si>
    <t>Инфекционный мононуклеоз</t>
  </si>
  <si>
    <t>Орнитоз</t>
  </si>
  <si>
    <t>Риккетсиозы</t>
  </si>
  <si>
    <t>из них: сыпной тиф</t>
  </si>
  <si>
    <t>Болезнь Бриля</t>
  </si>
  <si>
    <t>Лихорадка Ку</t>
  </si>
  <si>
    <t>Клещевой сыпной тиф</t>
  </si>
  <si>
    <t>Педикулез</t>
  </si>
  <si>
    <t>Лептоспироз</t>
  </si>
  <si>
    <t xml:space="preserve">Туберкулез активный </t>
  </si>
  <si>
    <t>из него: органов дыхания</t>
  </si>
  <si>
    <t>из него бациллярные формы</t>
  </si>
  <si>
    <t xml:space="preserve">Сифилис </t>
  </si>
  <si>
    <t xml:space="preserve">Гонорея острая и хроническая </t>
  </si>
  <si>
    <t>Болезнь, вызванная вирусом иммунодефицита человека (ВИЧ)</t>
  </si>
  <si>
    <t xml:space="preserve">Грипп + О Р З </t>
  </si>
  <si>
    <t xml:space="preserve">О Р З </t>
  </si>
  <si>
    <t>Грипп</t>
  </si>
  <si>
    <t xml:space="preserve">Внебольничная пневмония </t>
  </si>
  <si>
    <t>Цитомегаловирусная инфекция</t>
  </si>
  <si>
    <t xml:space="preserve">Микроспория </t>
  </si>
  <si>
    <t xml:space="preserve">Чесотка </t>
  </si>
  <si>
    <t xml:space="preserve">Трихофития </t>
  </si>
  <si>
    <t>Поствакцинальные осложнения</t>
  </si>
  <si>
    <t>ГСИ  новорожденных</t>
  </si>
  <si>
    <t>Протозойные инфекции</t>
  </si>
  <si>
    <t>в т.ч. лямблиоз</t>
  </si>
  <si>
    <t>Гельминтозы</t>
  </si>
  <si>
    <t>в т.ч.аскаридоз</t>
  </si>
  <si>
    <t>энтеробиоз</t>
  </si>
  <si>
    <t>ПОКАЗАТЕЛИ   ЗАБОЛЕВАЕМОСТИ   ВИЧ – ИНФЕКЦИЕЙ</t>
  </si>
  <si>
    <t>НАСЕЛЕНИЯ КАЛИНИНГРАДСКОЙ   ОБЛАСТИ, 2019 - 2020 гг.</t>
  </si>
  <si>
    <t>Совокупная ВИЧ-инфици-рованность</t>
  </si>
  <si>
    <t>Заболева-емость</t>
  </si>
  <si>
    <t>27,0</t>
  </si>
  <si>
    <t>Ладушкинский ГО</t>
  </si>
  <si>
    <t>101,0</t>
  </si>
  <si>
    <t>2081,0</t>
  </si>
  <si>
    <t xml:space="preserve">Пионерский ГО  </t>
  </si>
  <si>
    <t>848,0</t>
  </si>
  <si>
    <t xml:space="preserve">Янтарный ГО </t>
  </si>
  <si>
    <t>732,0</t>
  </si>
  <si>
    <t>935,0</t>
  </si>
  <si>
    <t>41,0</t>
  </si>
  <si>
    <t>РАСПРЕДЕЛЕНИЕ СЛУЧАЕВ ВИЧ-ИНФЕКЦИИ ПО ВОЗРАСТУ  СРЕДИ ЖИТЕЛЕЙ КАЛИНИНГРАДСКОЙ ОБЛАСТИ, 2019-2020 гг.</t>
  </si>
  <si>
    <t>До 1 года</t>
  </si>
  <si>
    <t>3</t>
  </si>
  <si>
    <t>0,7</t>
  </si>
  <si>
    <t>1-14 лет</t>
  </si>
  <si>
    <t>15-17 лет</t>
  </si>
  <si>
    <t>2</t>
  </si>
  <si>
    <t>0,5</t>
  </si>
  <si>
    <t>18-19 лет</t>
  </si>
  <si>
    <t>4</t>
  </si>
  <si>
    <t>1,0</t>
  </si>
  <si>
    <t>20-29 лет</t>
  </si>
  <si>
    <t>61</t>
  </si>
  <si>
    <t>14,7</t>
  </si>
  <si>
    <t>30-39 лет</t>
  </si>
  <si>
    <t>172</t>
  </si>
  <si>
    <t>41,3</t>
  </si>
  <si>
    <t>40-49 лет</t>
  </si>
  <si>
    <t>98</t>
  </si>
  <si>
    <t>23,5</t>
  </si>
  <si>
    <t>Старше 50 лет</t>
  </si>
  <si>
    <t>76</t>
  </si>
  <si>
    <t>18,3</t>
  </si>
  <si>
    <t>416</t>
  </si>
  <si>
    <t>100</t>
  </si>
  <si>
    <t>РАСПРЕДЕЛЕНИЕ ПАЦИЕНТОВ, СОСТОЯЩИХ В ЦЕНТРЕ НА ДИСПАНСЕРНОМ УЧЕТЕ ПО КЛИНИЧЕСКИМ СТАДИЯМ, 2019-2020 гг.</t>
  </si>
  <si>
    <t>Клиническая стадия заболевания</t>
  </si>
  <si>
    <t>% от общего</t>
  </si>
  <si>
    <t>Первичных проявлений, в том числе:  2А</t>
  </si>
  <si>
    <t xml:space="preserve"> -</t>
  </si>
  <si>
    <t xml:space="preserve">2 Б     </t>
  </si>
  <si>
    <t>2В</t>
  </si>
  <si>
    <t>Субклиническая - 3</t>
  </si>
  <si>
    <t>Вторичных проявлений, в том числе:  4А</t>
  </si>
  <si>
    <t xml:space="preserve">4 Б     </t>
  </si>
  <si>
    <t>4В</t>
  </si>
  <si>
    <t>Терминальная  - 5</t>
  </si>
  <si>
    <t>ДОЛЯ ВИЧ-ИНФИЦИРОВАННЫХ СРЕДИ ВПЕРВЫЕ ЗАБОЛЕВШИХ ТУБЕРКУЛЕЗОМ В ДИНАМИКЕ ПО ГОДАМ, 2010 – 2020 гг.</t>
  </si>
  <si>
    <t xml:space="preserve"> Число случаев впервые зарегистрированного туберкулеза (все население)</t>
  </si>
  <si>
    <t>Число случаев впервые зарегистрированного туберкулеза у ВИЧ-инфицированных</t>
  </si>
  <si>
    <t>Уд. вес ВИЧ-инфицирован- ных в процентах</t>
  </si>
  <si>
    <t>ДИНАМИКА ПОКАЗАТЕЛЕЙ ЗАБОЛЕВАЕМОСТИ И СМЕРТНОСТИ ВИЧ-ИНФИЦИРОВАННЫХ, 2019-2020 гг.</t>
  </si>
  <si>
    <t>2 0 1 9</t>
  </si>
  <si>
    <t>Заболеваемость ВИЧ-инфекцией</t>
  </si>
  <si>
    <t>Смертность ВИЧ-инфицированных по дате регистрации</t>
  </si>
  <si>
    <t>Смертность ВИЧ-инфицированных по дате смерти</t>
  </si>
  <si>
    <t>Смертность ВИЧ-инфицированных от СПИДа</t>
  </si>
  <si>
    <t xml:space="preserve">УМЕРШИЕ   ОТ   СПИДа   ПО   КАЛИНИНГРАДСКОЙ ОБЛАСТИ   </t>
  </si>
  <si>
    <t>Умерло от СПИДа всего, начиная с 1996 года 
(абс. число)</t>
  </si>
  <si>
    <t> 43</t>
  </si>
  <si>
    <t> 1</t>
  </si>
  <si>
    <t>2 </t>
  </si>
  <si>
    <t>1 </t>
  </si>
  <si>
    <t>3 </t>
  </si>
  <si>
    <t> 7</t>
  </si>
  <si>
    <t> 3</t>
  </si>
  <si>
    <t>4 </t>
  </si>
  <si>
    <t> 80</t>
  </si>
  <si>
    <t>ПОКАЗАТЕЛИ ДЕЯТЕЛЬНОСТИ НАРКОЛОГИЧЕСКОЙ СЛУЖБЫ</t>
  </si>
  <si>
    <t>Штатные должности врачей-психиатров-наркологов</t>
  </si>
  <si>
    <t>Занятые должности врачей-психиатров-наркологов</t>
  </si>
  <si>
    <t>Физические лица врачей-психиатров-наркологов (основных работников)</t>
  </si>
  <si>
    <t>Число наркологических коек на конец отчётного года всего</t>
  </si>
  <si>
    <t>Число  реабилитационнных наркологических коек  на конец отчётного года всего</t>
  </si>
  <si>
    <t>Средняя длительность пребывания больного на  наркологической койке</t>
  </si>
  <si>
    <t>Среднегодовая занятость наркологической койки</t>
  </si>
  <si>
    <t>Средняя длительность пребывания больного на реабилитационной койке</t>
  </si>
  <si>
    <t>Среднегодовая занятость реабилитационной койки</t>
  </si>
  <si>
    <t>Посещений к врачам-психиатрам-наркологам</t>
  </si>
  <si>
    <t>КОНТИНГЕНТ   БОЛЬНЫХ   АЛКОГОЛЬНЫМИ   ПСИХОЗАМИ, АЛКОГОЛИЗМОМ,</t>
  </si>
  <si>
    <t xml:space="preserve"> НАРКОМАНИЕЙ,  ТОКСИКОМАНИЕЙ  </t>
  </si>
  <si>
    <t>И ЧИСЛО   ВПЕРВЫЕ   ВЫЯВЛЕННЫХ  БОЛЬНЫХ, 2019 -2020 гг.</t>
  </si>
  <si>
    <t>(На 100 000 населения)</t>
  </si>
  <si>
    <t>Наименование</t>
  </si>
  <si>
    <t>РФ 2019*</t>
  </si>
  <si>
    <t>впервые в жизни</t>
  </si>
  <si>
    <t>Синдром зависимости от алкоголя, включая алкогольные психозы</t>
  </si>
  <si>
    <t>Алкогольные психозы</t>
  </si>
  <si>
    <t>Синдром зависимости от наркотических веществ (наркомания)</t>
  </si>
  <si>
    <t>Синдром зависимости от ненаркотических веществ (токсикомания)</t>
  </si>
  <si>
    <t>*Источник: Аналитический обзор "Деятельность наркологической службы Российской Федерации в 2018-2019 гг." ННЦ наркологии – филиал ФГБУ «Национальный медицинский исследовательский центр психиатрии и наркологии им. В.П. Сербского» Минздрава России</t>
  </si>
  <si>
    <t xml:space="preserve">ПОКАЗАТЕЛИ ДЕЯТЕЛЬНОСТИ ПСИХИАТРИЧЕСКОЙ СЛУЖБЫ                                 </t>
  </si>
  <si>
    <t xml:space="preserve"> (взрослое население), 2019 -2020 гг.</t>
  </si>
  <si>
    <t>Штатные должности врачей психиатров</t>
  </si>
  <si>
    <t>Занятые должности врачей психиатров</t>
  </si>
  <si>
    <t>Физические лица врачей психиатров (основных работников)</t>
  </si>
  <si>
    <t xml:space="preserve">Обеспеченность врачами   (на 10 000 взрослого населения) </t>
  </si>
  <si>
    <t>Число психиатрических коек на конец отчётного года всего</t>
  </si>
  <si>
    <t>Средняя продолжительность пребывания больного на психиатрической  койке для взрослых</t>
  </si>
  <si>
    <t>Среднегодовая занятость психиатрической  койки для взрослых</t>
  </si>
  <si>
    <t>Посещений на одного жителя в год (взрослого населения)</t>
  </si>
  <si>
    <t>Посещений к врачам-психиатрам</t>
  </si>
  <si>
    <t xml:space="preserve">ПОКАЗАТЕЛИ ДЕЯТЕЛЬНОСТИ ПСИХИАТРИЧЕСКОЙ СЛУЖБЫ                                  </t>
  </si>
  <si>
    <t xml:space="preserve"> (детское население), 2018 -2019 гг.</t>
  </si>
  <si>
    <t>Штатные должности врачей-психиатров детских</t>
  </si>
  <si>
    <t>Занятые должности врачей - психиатров детских</t>
  </si>
  <si>
    <t>Физические лица врачей психиатров детских (основных работников)</t>
  </si>
  <si>
    <t>Обеспеченность врачами  (на 10 000 детского населения)</t>
  </si>
  <si>
    <t>Число психиатрических коек на конец отчётного года для детей</t>
  </si>
  <si>
    <t>Средняя продолжительность пребывания больного на койке психиатрической для детей</t>
  </si>
  <si>
    <t>Среднегодовая занятость психиатрической  койки для детей</t>
  </si>
  <si>
    <t>Посещений на одного жителя в год (соответствующего возраста)</t>
  </si>
  <si>
    <t>Посещений к врачам-психиатрам детским</t>
  </si>
  <si>
    <t xml:space="preserve">  ВРАЧИ - ПСИХОТЕРАПЕВТЫ</t>
  </si>
  <si>
    <t>Штатные должности врачей-психотерапевтов</t>
  </si>
  <si>
    <t>Занятые должности врачей-психотерапевтов</t>
  </si>
  <si>
    <t>Физические лица врачей-психотерапевтов (основных работников)</t>
  </si>
  <si>
    <t>Обеспеченность врачами  (на 10 000 населения)</t>
  </si>
  <si>
    <t>Посещений к врачам-психотерапевтам на одного жителя в год</t>
  </si>
  <si>
    <t xml:space="preserve">Посещений к врачам-психотерапевтам </t>
  </si>
  <si>
    <t xml:space="preserve">ПСИХИЧЕСКИЕ  И  ПОВЕДЕНЧЕСКИЕ  РАССТРОЙСТВА,  </t>
  </si>
  <si>
    <t>кроме заболеваний, связанных с употреблением психоактивных веществ</t>
  </si>
  <si>
    <t xml:space="preserve">Наименование </t>
  </si>
  <si>
    <t>РФ 2019</t>
  </si>
  <si>
    <t>Зарегистри- ровано обращений всего</t>
  </si>
  <si>
    <t>в т.ч. с впервые в жизни установленным диагнозом, из них:</t>
  </si>
  <si>
    <t>взято под диспансерное наблюдение</t>
  </si>
  <si>
    <t>оказана консультатив- ная помощь</t>
  </si>
  <si>
    <t>В С Е Г О</t>
  </si>
  <si>
    <t>Психозы и состояния слабоумия</t>
  </si>
  <si>
    <t>в т.ч. шизофрения</t>
  </si>
  <si>
    <t>Расстройства непсихотического характера</t>
  </si>
  <si>
    <t>Умственная отсталость</t>
  </si>
  <si>
    <t xml:space="preserve">МЕДИЦИНСКИЕ  ОРГАНИЗАЦИИ  КАЛИНИНГРАДСКОЙ  ОБЛАСТИ    </t>
  </si>
  <si>
    <r>
      <t>(</t>
    </r>
    <r>
      <rPr>
        <b/>
        <i/>
        <sz val="11"/>
        <rFont val="Times New Roman"/>
        <family val="1"/>
        <charset val="204"/>
      </rPr>
      <t>На конец 2020 года</t>
    </r>
    <r>
      <rPr>
        <i/>
        <sz val="11"/>
        <rFont val="Times New Roman"/>
        <family val="1"/>
        <charset val="204"/>
      </rPr>
      <t>, в соответствии с номенклатурой МО, пр. МЗ РФ от 06.08.2013 № 529н)</t>
    </r>
  </si>
  <si>
    <t>Медицинская организация</t>
  </si>
  <si>
    <t>Число врачей</t>
  </si>
  <si>
    <t xml:space="preserve">Число коек </t>
  </si>
  <si>
    <t xml:space="preserve">ФАП                   </t>
  </si>
  <si>
    <t xml:space="preserve">ВОП                              </t>
  </si>
  <si>
    <t>1. Лечебно-профилактические медицинские организации</t>
  </si>
  <si>
    <t>1.1.Больницы (в том числе детские ) (24)</t>
  </si>
  <si>
    <t>Областные (2)</t>
  </si>
  <si>
    <t>ГБУЗ "Областная клиническая больница Калининградской области"</t>
  </si>
  <si>
    <t>ГБУЗ "Детская областная больница Калининградской области"</t>
  </si>
  <si>
    <t>Городские (7)</t>
  </si>
  <si>
    <t>ГБУЗ Калининградской области "Центральная городская клиническая больница"</t>
  </si>
  <si>
    <t>ГБУЗ Калининградской области "Городская больница № 2"</t>
  </si>
  <si>
    <t>ГБУЗ Калининградской области "Городская больница № 3"</t>
  </si>
  <si>
    <t>ГБУЗ Калининградской области "Городская больница № 4"</t>
  </si>
  <si>
    <t>ГБУЗ Калининградской области "Светловская центральная городская больница"</t>
  </si>
  <si>
    <t>ГБУЗ Калининградской области  "Советская центральная городская больница"</t>
  </si>
  <si>
    <t>ГБУЗ Калининградской области "Мамоновская городская больница"</t>
  </si>
  <si>
    <t>Межрайонные (1)</t>
  </si>
  <si>
    <t>ГБУЗ Калининградской области "Межрайонная больница № 1" (Пионерск, Светлогорск)</t>
  </si>
  <si>
    <t>Центральные районные больницы (14)</t>
  </si>
  <si>
    <t>ГБУЗ Калининградской области "Багратионовская центральная районная больница"</t>
  </si>
  <si>
    <t>ГБУЗ Калининградской области "Балтийская центральная районная больница "</t>
  </si>
  <si>
    <t>ГБУЗ Калининградской области "Гвардейская центральная районная больница"</t>
  </si>
  <si>
    <t>ГАУЗ Калининградской области "Гурьевская центральная районная больница"</t>
  </si>
  <si>
    <t>ГБУЗ Калининградской области "Гусевская центральная районная больница"</t>
  </si>
  <si>
    <t>ГБУЗ Калининградской области "Зеленоградская центральная районная больница"</t>
  </si>
  <si>
    <t>ГБУЗ Калининградской области "Краснознаменская центральная районная больница"</t>
  </si>
  <si>
    <t>ГБУЗ Калининградской области "Неманская центральная районная больница"</t>
  </si>
  <si>
    <t>ГБУЗ Калининградской области  "Нестеровская центральная районная больница"</t>
  </si>
  <si>
    <t>ГБУЗ Калининградской области "Озёрская центральная районная больница"</t>
  </si>
  <si>
    <r>
      <t xml:space="preserve">МЕДИЦИНСКИЕ  ОРГАНИЗАЦИИ  КАЛИНИНГРАДСКОЙ  ОБЛАСТИ </t>
    </r>
    <r>
      <rPr>
        <b/>
        <i/>
        <sz val="10"/>
        <rFont val="Times New Roman"/>
        <family val="1"/>
        <charset val="204"/>
      </rPr>
      <t>(продолжение)</t>
    </r>
    <r>
      <rPr>
        <b/>
        <i/>
        <sz val="11"/>
        <rFont val="Times New Roman"/>
        <family val="1"/>
        <charset val="204"/>
      </rPr>
      <t xml:space="preserve">    </t>
    </r>
  </si>
  <si>
    <t>ГБУЗ Калининградской области "Полесская центральная районная больница"</t>
  </si>
  <si>
    <t xml:space="preserve">ГБУЗ Калининградской области "Правдинская центральная районная больница" </t>
  </si>
  <si>
    <t>ГБУЗ Калининградской области  "Славская центральная районная больница"</t>
  </si>
  <si>
    <t xml:space="preserve"> ГБУЗ Калининградской области "Черняховская центральная районная больница"</t>
  </si>
  <si>
    <t>1.2. Больница скорой медицинской помощи (1)</t>
  </si>
  <si>
    <t>ГБУЗ Калининградской области "Городская клиническая больница скорой медицинской помощи"</t>
  </si>
  <si>
    <t>1.4. Специализированные больницы (5)</t>
  </si>
  <si>
    <t>ГБУЗ "Психиатрическая больница Калининградской области №1", г. Калининград</t>
  </si>
  <si>
    <t>ГБУЗ "Психиатрическая больница Калининградской области № 2", п. Прибрежный</t>
  </si>
  <si>
    <t>ГБУЗ "Инфекционная больница Калининградской области"</t>
  </si>
  <si>
    <t>ГБУЗ Калининградской области "Черняховская инфекционная больница"</t>
  </si>
  <si>
    <t>ФКУ "Калининградская психиатрическая больница специального типа с интенсивным наблюдением" Минздравсоцразвития России, г. Черняховск</t>
  </si>
  <si>
    <t>1.5. Родильные дома (2)</t>
  </si>
  <si>
    <t>ГБУЗ "Родильный дом Калининградской области № 3"</t>
  </si>
  <si>
    <t>ГБУЗ "Родильный дом Калининградской области № 4"</t>
  </si>
  <si>
    <t>1.11. Диспансеры (3)</t>
  </si>
  <si>
    <t>ГБУЗ  "Противотуберкулезный диспансер Калининградской области"</t>
  </si>
  <si>
    <t xml:space="preserve">ГБУЗ "Советский противотуберкулезный диспансер" </t>
  </si>
  <si>
    <t>ГБУЗ "Наркологический диспансер Калининградской области"</t>
  </si>
  <si>
    <t>(На конец 2020 года, в соответствии с номенклатурой МО, пр. МЗ РФ от 06.08.2013 № 529н)</t>
  </si>
  <si>
    <t>1.13. Поликлиники (8)</t>
  </si>
  <si>
    <t>ГБУЗ Калининградской области "Городская поликлиника № 3"</t>
  </si>
  <si>
    <t>ГБУЗ Калининградской области "Ладушкинская городская больница"</t>
  </si>
  <si>
    <t>Детские поликлиники (2)</t>
  </si>
  <si>
    <t>ГБУЗ Калининградской области "Городская детская поликлиника"</t>
  </si>
  <si>
    <t>ГБУЗ Калининградской области "Городская детская стоматологическая поликлиника"</t>
  </si>
  <si>
    <t>Стоматологические поликлиники (4)</t>
  </si>
  <si>
    <t>ГАУЗ "Областная стоматологическая поликлиника Калининградской области"</t>
  </si>
  <si>
    <t>ГБУЗ Калининградской области "Советская стоматологическая поликлиника"</t>
  </si>
  <si>
    <t xml:space="preserve">ГБУЗ Калининградской области  "Черняховская стоматологическая поликлиника"       </t>
  </si>
  <si>
    <t xml:space="preserve"> ГБУЗ Калининградской области "Городская стоматологическая поликлиника"</t>
  </si>
  <si>
    <r>
      <t>1.15. Дома ребёнка (2</t>
    </r>
    <r>
      <rPr>
        <b/>
        <sz val="12"/>
        <rFont val="Times New Roman"/>
        <family val="1"/>
        <charset val="204"/>
      </rPr>
      <t>)</t>
    </r>
  </si>
  <si>
    <t xml:space="preserve">ГБУЗ "Дом ребенка Калининградской области" </t>
  </si>
  <si>
    <t xml:space="preserve">ГБУЗ "Специализированный дом ребенка Калининградской области № 1" </t>
  </si>
  <si>
    <t>1.17. Центры  (4)</t>
  </si>
  <si>
    <t>ГАУ  Калининградской области "Региональный перинатальный центр"</t>
  </si>
  <si>
    <t>ГБУЗ "Центр специализированных видов медицинской помощи Калининградской области"</t>
  </si>
  <si>
    <t>ГБУЗ "Областной онкологический центр Калининградской области"</t>
  </si>
  <si>
    <t>ФГБУ "Федеральный центр  высоких медицинских технологий" МЗ РФ, г. Калининград</t>
  </si>
  <si>
    <t>1.18. Медицинские организации скорой медицинской помощи 
и переливания крови (2)</t>
  </si>
  <si>
    <t>ГБУЗ " Станция переливания крови Калининградской области"</t>
  </si>
  <si>
    <t>ГБУЗ Калининградской области  "Городская станция скорой медицинской помощи"</t>
  </si>
  <si>
    <r>
      <t xml:space="preserve">МЕДИЦИНСКИЕ  ОРГАНИЗАЦИИ  КАЛИНИНГРАДСКОЙ  ОБЛАСТИ </t>
    </r>
    <r>
      <rPr>
        <b/>
        <i/>
        <sz val="10"/>
        <rFont val="Times New Roman"/>
        <family val="1"/>
        <charset val="204"/>
      </rPr>
      <t>(окончание)</t>
    </r>
    <r>
      <rPr>
        <b/>
        <i/>
        <sz val="11"/>
        <rFont val="Times New Roman"/>
        <family val="1"/>
        <charset val="204"/>
      </rPr>
      <t xml:space="preserve">    </t>
    </r>
  </si>
  <si>
    <t>1.19. Санаторно-курортные организации (6)</t>
  </si>
  <si>
    <t>ГБУЗ "Противотуберкулезный санаторий Калининградской области" г. Светлогорск</t>
  </si>
  <si>
    <t>ГБУЗ "Детский противотуберкулёзный санаторий Калининградской области" г. Светлогорск</t>
  </si>
  <si>
    <t>ФГУ "Клинический санаторий "Советск" г. Советск</t>
  </si>
  <si>
    <t>ФГУ "Детский ортопедический санаторий "Пионерск" г. Пионерск</t>
  </si>
  <si>
    <t>ФГУ "Детский пульмонологический санаторий "Отрадное" г. Светлогорск</t>
  </si>
  <si>
    <t>ФГУ "Детский психоневрологический санаторий "Теремок" г. Зеленоградск</t>
  </si>
  <si>
    <t>2. Медицинские организации особого типа</t>
  </si>
  <si>
    <t>2.1. Центры (2)</t>
  </si>
  <si>
    <t>ГБУЗ  "Центр общественного здоровья и медицинской профилактики Калининградской области"</t>
  </si>
  <si>
    <t>ГКУЗ "Медицинский информационно-аналитический центр Калининградской области"</t>
  </si>
  <si>
    <t>2.2. Бюро (1)</t>
  </si>
  <si>
    <t xml:space="preserve">ГБУЗ " Бюро судебно - медицинской экспертизы  Калининградской области" </t>
  </si>
  <si>
    <t>Региональные сосудистые центры (РСЦ) и первичные сосудистые отделения (ПСО)</t>
  </si>
  <si>
    <t>ГБУЗ КО "Областная клиническая больница "</t>
  </si>
  <si>
    <t>РСЦ</t>
  </si>
  <si>
    <t>ГБУЗ КО "Центральная городская клиническая больница"</t>
  </si>
  <si>
    <t>ПСО</t>
  </si>
  <si>
    <t>ГБУЗ КО "Городская клиническая больница скорой медицинской помощи"</t>
  </si>
  <si>
    <t>ГБУЗ КО "Гусевская центральная районная больница"</t>
  </si>
  <si>
    <t>Травмоцентры</t>
  </si>
  <si>
    <t>Уровни</t>
  </si>
  <si>
    <t>ГБУЗ  "Детская областная больница Калининградской области"</t>
  </si>
  <si>
    <t>ГБУЗ КО "Советская центральная городская больница"</t>
  </si>
  <si>
    <t>ГБУЗ КО "Черняховская центральная районная больница"</t>
  </si>
  <si>
    <t>Число медицинских организаций</t>
  </si>
  <si>
    <t>Больничные медицинские организации*</t>
  </si>
  <si>
    <t>федеральные</t>
  </si>
  <si>
    <t>государственные</t>
  </si>
  <si>
    <t>Поликлиники</t>
  </si>
  <si>
    <t>Дома ребёнка</t>
  </si>
  <si>
    <t>Санаторно-курортные организации</t>
  </si>
  <si>
    <t>Медицинские организации скорой медицинской помощи и переливания крови</t>
  </si>
  <si>
    <t>Медицинские организации особого типа</t>
  </si>
  <si>
    <t>Общее число врачей в медицинских организациях (физических лиц)</t>
  </si>
  <si>
    <t>Общее число коек в медицинских организациях</t>
  </si>
  <si>
    <t>Койки круглосуточного стационара всего</t>
  </si>
  <si>
    <t>Дневные стационары</t>
  </si>
  <si>
    <t>при стационаре</t>
  </si>
  <si>
    <t>при амбулаторно-поликлинической МО</t>
  </si>
  <si>
    <t>Койки дневного стационара всего</t>
  </si>
  <si>
    <t>Санаторно-курортные койки всего</t>
  </si>
  <si>
    <t>Отделений, кабинетов, центров врача общей практики (ВОП) всего</t>
  </si>
  <si>
    <t>Фельдшерско-акушерских пунктов (ФАП) всего</t>
  </si>
  <si>
    <t>*- областные больницы (2), городские больницы (7), межрайонные больницы (1), ЦРБ (14), БСМП (1), специализированные больницы (5 (1 федеральная)), роддома (2), диспансеры (3), центры (4 (1 федеральный)).</t>
  </si>
  <si>
    <t>МЕДИЦИНСКИЕ КАДРЫ, РАБОТАЮЩИЕ НА СТАНЦИИ  СКОРОЙ МЕДИЦИНСКОЙ ПОМОЩИ</t>
  </si>
  <si>
    <t>в 2019 - 2020 гг.</t>
  </si>
  <si>
    <t xml:space="preserve"> Персонал скорой медицинской помощи</t>
  </si>
  <si>
    <t>из них</t>
  </si>
  <si>
    <t>врачи</t>
  </si>
  <si>
    <t>Из общего числа должностей: штатных</t>
  </si>
  <si>
    <t>занятых</t>
  </si>
  <si>
    <t>физических лиц основных работников на занятых должностях</t>
  </si>
  <si>
    <t>% укомплектованности</t>
  </si>
  <si>
    <t>Обеспеченность кадрами на 10 000 населения</t>
  </si>
  <si>
    <t xml:space="preserve">По России </t>
  </si>
  <si>
    <t>По Северо-Западному федеральному округу</t>
  </si>
  <si>
    <t xml:space="preserve">ДОЛЯ ВЫЕЗДОВ БРИГАД СКОРОЙ МЕДИЦИНСКОЙ ПОМОЩИ (в %) </t>
  </si>
  <si>
    <t>в   2019  -   2020 гг.</t>
  </si>
  <si>
    <t>Субьекты Федерации</t>
  </si>
  <si>
    <t>до места вызова</t>
  </si>
  <si>
    <t>до места ДТП</t>
  </si>
  <si>
    <t xml:space="preserve">доля выездов бригад скорой медицинской помощи со временем доезда до больного менее 20 минут </t>
  </si>
  <si>
    <t>до 20 минут</t>
  </si>
  <si>
    <t>21-40 минут</t>
  </si>
  <si>
    <t>от 41 до 60 минут</t>
  </si>
  <si>
    <t>более 60 минут</t>
  </si>
  <si>
    <t xml:space="preserve">Калининградская область </t>
  </si>
  <si>
    <t xml:space="preserve">Российская Федерация </t>
  </si>
  <si>
    <t xml:space="preserve"> Северо-Западный федеральный округ</t>
  </si>
  <si>
    <t>СТРУКТУРА ВЫПОЛНЕННЫХ ВЫЕЗДОВ   в  2019  -   2020 гг.</t>
  </si>
  <si>
    <t>Из числа выполненных выездов</t>
  </si>
  <si>
    <t>Доля выедов к лицам, которым оказана скорая мед.помощь по поводу: несчастных случаев,внезапных заболеваний и состояний, родов и патологии беременности (%)</t>
  </si>
  <si>
    <t>Доля перевозок больных , рожениц и родильниц (%)</t>
  </si>
  <si>
    <t>МЕДИЦИНСКАЯ  ПОМОЩЬ,  ОКАЗАННАЯ  БРИГАДАМИ  СКОРОЙ  МЕДИЦИНСКОЙ  ПОМОЩИ  ПРИ  ВЫЕЗДАХ, 2019- 2020 гг.</t>
  </si>
  <si>
    <t>Число лиц, которым оказана помощь при выездах</t>
  </si>
  <si>
    <t>дети (0-17 лет), %</t>
  </si>
  <si>
    <t>взрослые (18 лет и старше), %</t>
  </si>
  <si>
    <t>женщины (55 лет и старше), %</t>
  </si>
  <si>
    <t>мужчины (60 лет и старше), %</t>
  </si>
  <si>
    <t>Калининград- ская область</t>
  </si>
  <si>
    <t>СТОМАТОЛОГИЧЕСКАЯ   ПОМОЩЬ   НАСЕЛЕНИЮ КАЛИНИНГРАДСКОЙ ОБЛАСТИ</t>
  </si>
  <si>
    <t xml:space="preserve">2019-2020 гг.      </t>
  </si>
  <si>
    <t xml:space="preserve">Число самостоятельных стоматологических поликлиник </t>
  </si>
  <si>
    <t>Число медицинских организаций, имеющих стоматологические отделения (кабинеты)</t>
  </si>
  <si>
    <t>Штатные должности специалистов стоматологического профиля (с ортопедами, ортодонтами, зубными врачами, гигиенистами стоматологическими)</t>
  </si>
  <si>
    <t>Занятые должности специалистов стоматологического профиля (с ортопедами, ортодонтами, зубными врачами, гигиенистами стоматологическими)</t>
  </si>
  <si>
    <t>Число физических лиц специалистов стоматологического профиля (с ортопедами, ортодонтами, зубными врачами, гигиенистами стоматологическими)</t>
  </si>
  <si>
    <t xml:space="preserve">Обеспеченность врачами стоматологами, ортодонтами и зубными врачами  (на 10 000 населения)  </t>
  </si>
  <si>
    <t>Число челюстно-лицевых коек на конец отчётного года всего</t>
  </si>
  <si>
    <t>Число лиц, осмотренных в порядке профилактических осмотров всего (абс. число)</t>
  </si>
  <si>
    <t>% охвата профилактическими осмотрами всего населения</t>
  </si>
  <si>
    <t xml:space="preserve">в том числе:     взрослые </t>
  </si>
  <si>
    <t xml:space="preserve">                         дети в возрасте 0-17 лет включительно</t>
  </si>
  <si>
    <t xml:space="preserve">Из числа лиц, профилактически осмотренных нуждалось в санации всего (% к числу осмотренных) </t>
  </si>
  <si>
    <t xml:space="preserve">                      дети в возрасте 0-17 лет включительно</t>
  </si>
  <si>
    <t xml:space="preserve">   санировано всего (% к числу нуждавшихся в санации)</t>
  </si>
  <si>
    <t xml:space="preserve">               дети в возрасте 0-17 лет включительно</t>
  </si>
  <si>
    <t>Число лиц получивших зубные протезы - всего</t>
  </si>
  <si>
    <t>ВРАЧИ  СТОМАТОЛОГИ, 2019-2020 гг.</t>
  </si>
  <si>
    <t>Медицинские организации</t>
  </si>
  <si>
    <t>Число должностей в целом по организации</t>
  </si>
  <si>
    <t>штатных</t>
  </si>
  <si>
    <t>физ. лиц</t>
  </si>
  <si>
    <t>Врачи стоматологи</t>
  </si>
  <si>
    <t>Врачи стоматологи-ортодонты</t>
  </si>
  <si>
    <t>Врачи стоматологи-детские</t>
  </si>
  <si>
    <t>Врачи стоматологи-терапевты</t>
  </si>
  <si>
    <t>Врачи стоматологи-ортопеды</t>
  </si>
  <si>
    <t>Врачи стоматологи-хирурги</t>
  </si>
  <si>
    <t xml:space="preserve">ВСЕГО </t>
  </si>
  <si>
    <r>
      <t xml:space="preserve">ОБЕСПЕЧЕННОСТЬ ВРАЧАМИ СТОМАТОЛОГИЧЕСКОГО ПРОФИЛЯ </t>
    </r>
    <r>
      <rPr>
        <b/>
        <i/>
        <sz val="9"/>
        <rFont val="Times New Roman"/>
        <family val="1"/>
        <charset val="204"/>
      </rPr>
      <t>(НА 10 ТЫС. СООТВЕТСТВУЮЩЕГО НАСЕЛЕНИЯ)</t>
    </r>
    <r>
      <rPr>
        <b/>
        <i/>
        <sz val="11"/>
        <rFont val="Times New Roman"/>
        <family val="1"/>
        <charset val="204"/>
      </rPr>
      <t xml:space="preserve">, 2019-2020 гг. </t>
    </r>
  </si>
  <si>
    <r>
      <rPr>
        <b/>
        <sz val="12"/>
        <rFont val="Times New Roman"/>
        <family val="1"/>
        <charset val="204"/>
      </rPr>
      <t>2019</t>
    </r>
    <r>
      <rPr>
        <sz val="12"/>
        <rFont val="Times New Roman"/>
        <family val="1"/>
        <charset val="204"/>
      </rPr>
      <t>, 
Калининградская область</t>
    </r>
  </si>
  <si>
    <t>2018 год, РФ</t>
  </si>
  <si>
    <r>
      <rPr>
        <b/>
        <sz val="12"/>
        <rFont val="Times New Roman"/>
        <family val="1"/>
        <charset val="204"/>
      </rPr>
      <t>2020</t>
    </r>
    <r>
      <rPr>
        <sz val="12"/>
        <rFont val="Times New Roman"/>
        <family val="1"/>
        <charset val="204"/>
      </rPr>
      <t>, 
Калининградская область</t>
    </r>
  </si>
  <si>
    <t>2019 год, РФ</t>
  </si>
  <si>
    <t xml:space="preserve">М Л А Д Е Н Ч Е С К А Я    С М Е Р Т Н О С Т Ь  </t>
  </si>
  <si>
    <t>(по данным Территориального органа Федеральной службы государственной статистики Калининградской области)</t>
  </si>
  <si>
    <t>городское население</t>
  </si>
  <si>
    <t>сельское население</t>
  </si>
  <si>
    <t>Балтийский  ГО</t>
  </si>
  <si>
    <t>Светлогорский  ГО</t>
  </si>
  <si>
    <t>Нестеровский  ГО</t>
  </si>
  <si>
    <t>РОДИЛОСЬ   МЕРТВЫМИ</t>
  </si>
  <si>
    <t>на 1 000 родившихся живыми и мертвыми</t>
  </si>
  <si>
    <t>2019г, 2020г</t>
  </si>
  <si>
    <t>Доля женщин, отказавшихся от прерывания беременности, после консультаций в кабинетах медико-социальной помощи</t>
  </si>
  <si>
    <t>(по данным  ГБУЗ  "Инфекционная больница Калининградской области ")</t>
  </si>
  <si>
    <t xml:space="preserve"> </t>
  </si>
  <si>
    <t>Моложе трудоспособного возраста</t>
  </si>
  <si>
    <t>Смертность населения в трудоспособном возрасте на 100 000 человек   сответствующего возраста</t>
  </si>
</sst>
</file>

<file path=xl/styles.xml><?xml version="1.0" encoding="utf-8"?>
<styleSheet xmlns="http://schemas.openxmlformats.org/spreadsheetml/2006/main">
  <numFmts count="16">
    <numFmt numFmtId="164" formatCode="_-* #,##0_р_._-;\-* #,##0_р_._-;_-* &quot;-&quot;_р_._-;_-@_-"/>
    <numFmt numFmtId="165" formatCode="_-* #,##0.00_р_._-;\-* #,##0.00_р_._-;_-* &quot;-&quot;??_р_._-;_-@_-"/>
    <numFmt numFmtId="166" formatCode="_-* #,##0&quot;р.&quot;_-;\-* #,##0&quot;р.&quot;_-;_-* &quot;-&quot;&quot;р.&quot;_-;_-@_-"/>
    <numFmt numFmtId="167" formatCode="_-* #,##0.00&quot;р.&quot;_-;\-* #,##0.00&quot;р.&quot;_-;_-* &quot;-&quot;??&quot;р.&quot;_-;_-@_-"/>
    <numFmt numFmtId="168" formatCode="\M\o\n\t\h\ \D.\y\y\y\y"/>
    <numFmt numFmtId="169" formatCode="[$-419]General"/>
    <numFmt numFmtId="170" formatCode="0&quot;   &quot;"/>
    <numFmt numFmtId="171" formatCode="0.0"/>
    <numFmt numFmtId="172" formatCode="[=0]&quot;-   &quot;;0&quot;   &quot;"/>
    <numFmt numFmtId="173" formatCode="[=0]&quot;&quot;;General"/>
    <numFmt numFmtId="174" formatCode="0.0;[Red]\-0.0"/>
    <numFmt numFmtId="175" formatCode="0.00_ ;[Red]\-0.00\ "/>
    <numFmt numFmtId="176" formatCode="#,##0.0"/>
    <numFmt numFmtId="177" formatCode="[=0]&quot;₽&quot;;General"/>
    <numFmt numFmtId="178" formatCode="#,##0.0_р_."/>
    <numFmt numFmtId="179" formatCode="_-* #,##0_р_._-;\-* #,##0_р_._-;_-* &quot;-&quot;??_р_._-;_-@_-"/>
  </numFmts>
  <fonts count="140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2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Georgia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"/>
      <color indexed="8"/>
      <name val="Courier"/>
      <family val="1"/>
      <charset val="204"/>
    </font>
    <font>
      <sz val="11"/>
      <color rgb="FF000000"/>
      <name val="Calibri"/>
      <family val="2"/>
      <charset val="204"/>
    </font>
    <font>
      <b/>
      <sz val="1"/>
      <color indexed="8"/>
      <name val="Courier"/>
      <family val="1"/>
      <charset val="204"/>
    </font>
    <font>
      <sz val="10"/>
      <name val="Courier New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color theme="1"/>
      <name val="Times New Roman"/>
      <family val="2"/>
      <charset val="204"/>
    </font>
    <font>
      <sz val="9"/>
      <color theme="1"/>
      <name val="Times New Roman"/>
      <family val="2"/>
      <charset val="204"/>
    </font>
    <font>
      <sz val="10"/>
      <name val="Times New Roman"/>
      <family val="1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 Cyr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10"/>
      <name val="Arial Cyr"/>
      <charset val="204"/>
    </font>
    <font>
      <sz val="12"/>
      <name val="Times New Roman"/>
      <family val="1"/>
    </font>
    <font>
      <sz val="10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color indexed="8"/>
      <name val="Times New Roman"/>
      <family val="2"/>
      <charset val="204"/>
    </font>
    <font>
      <sz val="9"/>
      <color indexed="8"/>
      <name val="Times New Roman"/>
      <family val="1"/>
      <charset val="204"/>
    </font>
    <font>
      <b/>
      <sz val="11"/>
      <name val="Times New Roman"/>
      <family val="1"/>
    </font>
    <font>
      <sz val="10"/>
      <color indexed="8"/>
      <name val="Times New Roman"/>
      <family val="1"/>
    </font>
    <font>
      <sz val="12"/>
      <name val="Times New Roman"/>
      <family val="2"/>
    </font>
    <font>
      <sz val="11"/>
      <color indexed="8"/>
      <name val="Times New Roman"/>
      <family val="1"/>
    </font>
    <font>
      <sz val="11"/>
      <color indexed="8"/>
      <name val="Times New Roman"/>
      <family val="2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0"/>
      <color indexed="8"/>
      <name val="Times New Roman"/>
      <family val="2"/>
      <charset val="204"/>
    </font>
    <font>
      <sz val="11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name val="Times New Roman"/>
      <family val="2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8"/>
      <color indexed="8"/>
      <name val="Times New Roman"/>
      <family val="2"/>
    </font>
    <font>
      <sz val="9"/>
      <color indexed="8"/>
      <name val="Times New Roman"/>
      <family val="2"/>
    </font>
    <font>
      <sz val="12"/>
      <color indexed="8"/>
      <name val="Times New Roman"/>
      <family val="1"/>
      <charset val="1"/>
    </font>
    <font>
      <sz val="11"/>
      <name val="Times New Roman"/>
      <family val="1"/>
    </font>
    <font>
      <b/>
      <i/>
      <sz val="10"/>
      <name val="Times New Roman"/>
      <family val="1"/>
      <charset val="204"/>
    </font>
    <font>
      <i/>
      <sz val="7"/>
      <color indexed="8"/>
      <name val="Times New Roman"/>
      <family val="2"/>
    </font>
    <font>
      <b/>
      <sz val="12"/>
      <name val="Times New Roman"/>
      <family val="1"/>
    </font>
    <font>
      <b/>
      <sz val="11"/>
      <color indexed="8"/>
      <name val="Times New Roman"/>
      <family val="1"/>
      <charset val="204"/>
    </font>
    <font>
      <b/>
      <sz val="10"/>
      <name val="Arial Cyr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</font>
    <font>
      <b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b/>
      <sz val="12"/>
      <color theme="1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b/>
      <sz val="11"/>
      <color indexed="8"/>
      <name val="Times New Roman"/>
      <family val="2"/>
    </font>
    <font>
      <b/>
      <i/>
      <sz val="9"/>
      <name val="Times New Roman"/>
      <family val="1"/>
      <charset val="204"/>
    </font>
    <font>
      <b/>
      <sz val="9"/>
      <color indexed="8"/>
      <name val="Times New Roman"/>
      <family val="2"/>
    </font>
    <font>
      <b/>
      <sz val="10"/>
      <color indexed="8"/>
      <name val="Times New Roman"/>
      <family val="2"/>
    </font>
    <font>
      <sz val="12"/>
      <name val="Times New Roman"/>
      <family val="2"/>
      <charset val="204"/>
    </font>
    <font>
      <b/>
      <i/>
      <sz val="11"/>
      <color indexed="8"/>
      <name val="Times New Roman"/>
      <family val="1"/>
      <charset val="204"/>
    </font>
    <font>
      <b/>
      <sz val="12"/>
      <color indexed="8"/>
      <name val="Times New Roman"/>
      <family val="2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u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name val="Arial Cyr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0"/>
      <name val="Times New Roman"/>
      <family val="2"/>
    </font>
    <font>
      <sz val="8"/>
      <name val="Times New Roman"/>
      <family val="1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name val="Times New Roman"/>
      <family val="2"/>
      <charset val="204"/>
    </font>
    <font>
      <sz val="12"/>
      <color indexed="8"/>
      <name val="Times New Roman"/>
      <family val="2"/>
      <charset val="204"/>
    </font>
    <font>
      <b/>
      <sz val="12"/>
      <name val="Times New Roman"/>
      <family val="2"/>
      <charset val="204"/>
    </font>
    <font>
      <sz val="12"/>
      <name val="Arial Cyr"/>
      <charset val="204"/>
    </font>
    <font>
      <b/>
      <i/>
      <sz val="11"/>
      <name val="Arial"/>
      <family val="2"/>
      <charset val="204"/>
    </font>
    <font>
      <i/>
      <sz val="10"/>
      <name val="Arial Cyr"/>
      <charset val="204"/>
    </font>
    <font>
      <b/>
      <i/>
      <sz val="12"/>
      <name val="Arial Cyr"/>
      <charset val="204"/>
    </font>
    <font>
      <b/>
      <i/>
      <sz val="10"/>
      <name val="Arial Cyr"/>
      <charset val="204"/>
    </font>
    <font>
      <b/>
      <i/>
      <sz val="12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39">
    <xf numFmtId="0" fontId="0" fillId="0" borderId="0"/>
    <xf numFmtId="0" fontId="4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0" borderId="0">
      <protection locked="0"/>
    </xf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6" fillId="0" borderId="0">
      <protection locked="0"/>
    </xf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16" fillId="0" borderId="0">
      <protection locked="0"/>
    </xf>
    <xf numFmtId="169" fontId="17" fillId="0" borderId="0"/>
    <xf numFmtId="0" fontId="16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9" fillId="0" borderId="0"/>
    <xf numFmtId="0" fontId="16" fillId="0" borderId="0">
      <protection locked="0"/>
    </xf>
    <xf numFmtId="0" fontId="16" fillId="0" borderId="1">
      <protection locked="0"/>
    </xf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20" fillId="7" borderId="2" applyNumberFormat="0" applyAlignment="0" applyProtection="0"/>
    <xf numFmtId="0" fontId="21" fillId="20" borderId="3" applyNumberFormat="0" applyAlignment="0" applyProtection="0"/>
    <xf numFmtId="0" fontId="22" fillId="20" borderId="2" applyNumberFormat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7" applyNumberFormat="0" applyFill="0" applyAlignment="0" applyProtection="0"/>
    <xf numFmtId="0" fontId="27" fillId="21" borderId="8" applyNumberFormat="0" applyAlignment="0" applyProtection="0"/>
    <xf numFmtId="0" fontId="28" fillId="0" borderId="0" applyNumberFormat="0" applyFill="0" applyBorder="0" applyAlignment="0" applyProtection="0"/>
    <xf numFmtId="0" fontId="29" fillId="22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0" fillId="0" borderId="0"/>
    <xf numFmtId="0" fontId="34" fillId="0" borderId="0"/>
    <xf numFmtId="0" fontId="3" fillId="0" borderId="0"/>
    <xf numFmtId="0" fontId="35" fillId="0" borderId="0"/>
    <xf numFmtId="0" fontId="35" fillId="0" borderId="0"/>
    <xf numFmtId="0" fontId="4" fillId="0" borderId="0"/>
    <xf numFmtId="0" fontId="36" fillId="3" borderId="0" applyNumberFormat="0" applyBorder="0" applyAlignment="0" applyProtection="0"/>
    <xf numFmtId="0" fontId="37" fillId="0" borderId="0" applyNumberFormat="0" applyFill="0" applyBorder="0" applyAlignment="0" applyProtection="0"/>
    <xf numFmtId="0" fontId="4" fillId="23" borderId="9" applyNumberFormat="0" applyFont="0" applyAlignment="0" applyProtection="0"/>
    <xf numFmtId="0" fontId="14" fillId="23" borderId="9" applyNumberFormat="0" applyFont="0" applyAlignment="0" applyProtection="0"/>
    <xf numFmtId="9" fontId="4" fillId="0" borderId="0" applyFont="0" applyFill="0" applyBorder="0" applyAlignment="0" applyProtection="0"/>
    <xf numFmtId="0" fontId="38" fillId="0" borderId="10" applyNumberFormat="0" applyFill="0" applyAlignment="0" applyProtection="0"/>
    <xf numFmtId="0" fontId="39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0" fontId="40" fillId="4" borderId="0" applyNumberFormat="0" applyBorder="0" applyAlignment="0" applyProtection="0"/>
    <xf numFmtId="0" fontId="19" fillId="0" borderId="0"/>
    <xf numFmtId="0" fontId="4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9" fontId="31" fillId="0" borderId="0" applyFont="0" applyFill="0" applyBorder="0" applyAlignment="0" applyProtection="0"/>
    <xf numFmtId="0" fontId="2" fillId="0" borderId="0"/>
    <xf numFmtId="0" fontId="117" fillId="0" borderId="0"/>
    <xf numFmtId="0" fontId="32" fillId="0" borderId="0"/>
    <xf numFmtId="0" fontId="4" fillId="0" borderId="0"/>
    <xf numFmtId="0" fontId="32" fillId="0" borderId="0"/>
    <xf numFmtId="0" fontId="30" fillId="0" borderId="0" applyNumberFormat="0" applyFont="0" applyFill="0" applyBorder="0" applyAlignment="0" applyProtection="0">
      <alignment vertical="top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</cellStyleXfs>
  <cellXfs count="1433">
    <xf numFmtId="0" fontId="0" fillId="0" borderId="0" xfId="0"/>
    <xf numFmtId="0" fontId="6" fillId="0" borderId="0" xfId="0" applyFont="1"/>
    <xf numFmtId="0" fontId="5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1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1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 wrapText="1"/>
    </xf>
    <xf numFmtId="49" fontId="10" fillId="0" borderId="0" xfId="0" applyNumberFormat="1" applyFont="1" applyAlignment="1">
      <alignment horizontal="justify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 indent="2"/>
    </xf>
    <xf numFmtId="0" fontId="9" fillId="0" borderId="0" xfId="0" applyFont="1" applyAlignment="1">
      <alignment horizontal="justify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2" applyFont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1" applyFont="1" applyAlignment="1">
      <alignment horizontal="justify" vertical="center" wrapText="1"/>
    </xf>
    <xf numFmtId="0" fontId="35" fillId="0" borderId="0" xfId="0" applyFont="1"/>
    <xf numFmtId="0" fontId="43" fillId="24" borderId="11" xfId="0" applyFont="1" applyFill="1" applyBorder="1" applyAlignment="1">
      <alignment horizontal="center" vertical="center" wrapText="1"/>
    </xf>
    <xf numFmtId="0" fontId="45" fillId="25" borderId="11" xfId="0" applyFont="1" applyFill="1" applyBorder="1" applyAlignment="1">
      <alignment vertical="center" wrapText="1"/>
    </xf>
    <xf numFmtId="0" fontId="46" fillId="25" borderId="11" xfId="0" applyFont="1" applyFill="1" applyBorder="1" applyAlignment="1">
      <alignment horizontal="center" vertical="center"/>
    </xf>
    <xf numFmtId="0" fontId="35" fillId="24" borderId="0" xfId="0" applyFont="1" applyFill="1"/>
    <xf numFmtId="0" fontId="35" fillId="25" borderId="11" xfId="0" applyFont="1" applyFill="1" applyBorder="1" applyAlignment="1">
      <alignment horizontal="left" vertical="center" wrapText="1"/>
    </xf>
    <xf numFmtId="0" fontId="43" fillId="25" borderId="11" xfId="0" applyFont="1" applyFill="1" applyBorder="1" applyAlignment="1">
      <alignment horizontal="center" vertical="center"/>
    </xf>
    <xf numFmtId="0" fontId="43" fillId="25" borderId="11" xfId="89" applyFont="1" applyFill="1" applyBorder="1" applyAlignment="1" applyProtection="1">
      <alignment horizontal="center" vertical="center"/>
      <protection locked="0"/>
    </xf>
    <xf numFmtId="0" fontId="35" fillId="0" borderId="11" xfId="0" applyFont="1" applyBorder="1" applyAlignment="1">
      <alignment horizontal="left" vertical="center" wrapText="1"/>
    </xf>
    <xf numFmtId="1" fontId="43" fillId="0" borderId="11" xfId="0" applyNumberFormat="1" applyFont="1" applyBorder="1" applyAlignment="1" applyProtection="1">
      <alignment horizontal="center" vertical="center" wrapText="1"/>
    </xf>
    <xf numFmtId="170" fontId="43" fillId="25" borderId="11" xfId="0" applyNumberFormat="1" applyFont="1" applyFill="1" applyBorder="1" applyAlignment="1">
      <alignment horizontal="center" vertical="center"/>
    </xf>
    <xf numFmtId="0" fontId="43" fillId="0" borderId="11" xfId="0" applyFont="1" applyBorder="1" applyAlignment="1">
      <alignment horizontal="left" vertical="center" wrapText="1"/>
    </xf>
    <xf numFmtId="1" fontId="43" fillId="25" borderId="11" xfId="0" applyNumberFormat="1" applyFont="1" applyFill="1" applyBorder="1" applyAlignment="1">
      <alignment horizontal="center" vertical="center"/>
    </xf>
    <xf numFmtId="0" fontId="43" fillId="25" borderId="11" xfId="0" applyFont="1" applyFill="1" applyBorder="1" applyAlignment="1" applyProtection="1">
      <alignment horizontal="center" vertical="center"/>
      <protection locked="0"/>
    </xf>
    <xf numFmtId="1" fontId="43" fillId="0" borderId="11" xfId="0" applyNumberFormat="1" applyFont="1" applyBorder="1" applyAlignment="1" applyProtection="1">
      <alignment horizontal="center" vertical="center"/>
    </xf>
    <xf numFmtId="1" fontId="47" fillId="0" borderId="11" xfId="0" applyNumberFormat="1" applyFont="1" applyBorder="1" applyAlignment="1" applyProtection="1">
      <alignment horizontal="center" vertical="center"/>
    </xf>
    <xf numFmtId="0" fontId="43" fillId="24" borderId="11" xfId="89" applyFont="1" applyFill="1" applyBorder="1" applyAlignment="1" applyProtection="1">
      <alignment horizontal="center" vertical="center"/>
      <protection locked="0"/>
    </xf>
    <xf numFmtId="0" fontId="42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/>
    </xf>
    <xf numFmtId="0" fontId="35" fillId="0" borderId="0" xfId="90" applyFont="1" applyFill="1" applyAlignment="1">
      <alignment vertical="center"/>
    </xf>
    <xf numFmtId="0" fontId="42" fillId="0" borderId="0" xfId="90" applyFont="1" applyFill="1" applyAlignment="1">
      <alignment vertical="center"/>
    </xf>
    <xf numFmtId="171" fontId="42" fillId="0" borderId="0" xfId="90" applyNumberFormat="1" applyFont="1" applyFill="1" applyBorder="1" applyAlignment="1">
      <alignment horizontal="centerContinuous" vertical="center"/>
    </xf>
    <xf numFmtId="171" fontId="42" fillId="0" borderId="11" xfId="90" quotePrefix="1" applyNumberFormat="1" applyFont="1" applyFill="1" applyBorder="1" applyAlignment="1">
      <alignment horizontal="center" vertical="center"/>
    </xf>
    <xf numFmtId="171" fontId="42" fillId="0" borderId="11" xfId="90" applyNumberFormat="1" applyFont="1" applyFill="1" applyBorder="1" applyAlignment="1">
      <alignment horizontal="center" vertical="center"/>
    </xf>
    <xf numFmtId="0" fontId="45" fillId="0" borderId="18" xfId="91" applyFont="1" applyFill="1" applyBorder="1" applyAlignment="1">
      <alignment vertical="center"/>
    </xf>
    <xf numFmtId="170" fontId="41" fillId="0" borderId="11" xfId="0" applyNumberFormat="1" applyFont="1" applyFill="1" applyBorder="1" applyAlignment="1" applyProtection="1">
      <alignment horizontal="center" vertical="center"/>
      <protection locked="0"/>
    </xf>
    <xf numFmtId="172" fontId="41" fillId="0" borderId="11" xfId="0" applyNumberFormat="1" applyFont="1" applyFill="1" applyBorder="1" applyAlignment="1" applyProtection="1">
      <alignment horizontal="center" vertical="center"/>
      <protection locked="0"/>
    </xf>
    <xf numFmtId="171" fontId="35" fillId="0" borderId="0" xfId="74" applyNumberFormat="1" applyFont="1" applyFill="1" applyAlignment="1">
      <alignment vertical="center"/>
    </xf>
    <xf numFmtId="0" fontId="10" fillId="0" borderId="0" xfId="90" applyFont="1" applyFill="1" applyAlignment="1">
      <alignment vertical="center"/>
    </xf>
    <xf numFmtId="0" fontId="41" fillId="0" borderId="18" xfId="91" applyFont="1" applyFill="1" applyBorder="1" applyAlignment="1" applyProtection="1">
      <alignment horizontal="left" vertical="center" wrapText="1"/>
      <protection locked="0"/>
    </xf>
    <xf numFmtId="0" fontId="42" fillId="0" borderId="18" xfId="91" applyFont="1" applyFill="1" applyBorder="1" applyAlignment="1" applyProtection="1">
      <alignment horizontal="left" vertical="center" wrapText="1"/>
      <protection locked="0"/>
    </xf>
    <xf numFmtId="170" fontId="42" fillId="0" borderId="11" xfId="0" applyNumberFormat="1" applyFont="1" applyFill="1" applyBorder="1" applyAlignment="1" applyProtection="1">
      <alignment horizontal="center" vertical="center"/>
      <protection locked="0"/>
    </xf>
    <xf numFmtId="172" fontId="42" fillId="0" borderId="11" xfId="0" applyNumberFormat="1" applyFont="1" applyFill="1" applyBorder="1" applyAlignment="1" applyProtection="1">
      <alignment horizontal="center" vertical="center"/>
      <protection locked="0"/>
    </xf>
    <xf numFmtId="0" fontId="42" fillId="0" borderId="18" xfId="91" applyFont="1" applyFill="1" applyBorder="1" applyAlignment="1" applyProtection="1">
      <alignment horizontal="center" vertical="center" wrapText="1"/>
      <protection locked="0"/>
    </xf>
    <xf numFmtId="0" fontId="42" fillId="0" borderId="18" xfId="91" applyFont="1" applyFill="1" applyBorder="1" applyAlignment="1">
      <alignment horizontal="left" vertical="center"/>
    </xf>
    <xf numFmtId="0" fontId="41" fillId="0" borderId="11" xfId="0" applyFont="1" applyFill="1" applyBorder="1" applyAlignment="1" applyProtection="1">
      <alignment horizontal="left" vertical="center" wrapText="1"/>
      <protection locked="0"/>
    </xf>
    <xf numFmtId="0" fontId="42" fillId="0" borderId="11" xfId="0" applyFont="1" applyFill="1" applyBorder="1" applyAlignment="1" applyProtection="1">
      <alignment horizontal="left" vertical="center" wrapText="1"/>
      <protection locked="0"/>
    </xf>
    <xf numFmtId="0" fontId="42" fillId="0" borderId="11" xfId="0" applyFont="1" applyFill="1" applyBorder="1" applyAlignment="1">
      <alignment horizontal="left" vertical="center"/>
    </xf>
    <xf numFmtId="0" fontId="35" fillId="0" borderId="0" xfId="90" applyFont="1" applyAlignment="1">
      <alignment vertical="center"/>
    </xf>
    <xf numFmtId="0" fontId="41" fillId="0" borderId="0" xfId="90" applyFont="1" applyBorder="1" applyAlignment="1">
      <alignment horizontal="center" vertical="center" wrapText="1"/>
    </xf>
    <xf numFmtId="0" fontId="42" fillId="0" borderId="0" xfId="90" applyFont="1" applyAlignment="1">
      <alignment vertical="center"/>
    </xf>
    <xf numFmtId="0" fontId="10" fillId="0" borderId="0" xfId="90" applyFont="1" applyAlignment="1">
      <alignment vertical="center"/>
    </xf>
    <xf numFmtId="0" fontId="41" fillId="0" borderId="18" xfId="91" applyFont="1" applyFill="1" applyBorder="1" applyAlignment="1">
      <alignment horizontal="left" vertical="center"/>
    </xf>
    <xf numFmtId="0" fontId="41" fillId="0" borderId="11" xfId="0" applyFont="1" applyFill="1" applyBorder="1" applyAlignment="1">
      <alignment horizontal="left" vertical="center"/>
    </xf>
    <xf numFmtId="0" fontId="50" fillId="0" borderId="0" xfId="0" applyFont="1"/>
    <xf numFmtId="0" fontId="10" fillId="0" borderId="1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171" fontId="10" fillId="0" borderId="11" xfId="0" applyNumberFormat="1" applyFont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71" fontId="10" fillId="0" borderId="11" xfId="0" applyNumberFormat="1" applyFont="1" applyBorder="1" applyAlignment="1">
      <alignment horizontal="center" vertical="center"/>
    </xf>
    <xf numFmtId="0" fontId="0" fillId="0" borderId="0" xfId="0" applyFont="1"/>
    <xf numFmtId="0" fontId="43" fillId="0" borderId="0" xfId="0" applyFont="1"/>
    <xf numFmtId="0" fontId="52" fillId="0" borderId="0" xfId="0" applyFont="1"/>
    <xf numFmtId="0" fontId="9" fillId="0" borderId="2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171" fontId="10" fillId="25" borderId="11" xfId="0" applyNumberFormat="1" applyFont="1" applyFill="1" applyBorder="1" applyAlignment="1">
      <alignment horizontal="center" vertical="center" wrapText="1"/>
    </xf>
    <xf numFmtId="0" fontId="10" fillId="25" borderId="11" xfId="0" applyFont="1" applyFill="1" applyBorder="1" applyAlignment="1">
      <alignment horizontal="center" vertical="center" wrapText="1"/>
    </xf>
    <xf numFmtId="171" fontId="35" fillId="0" borderId="0" xfId="0" applyNumberFormat="1" applyFont="1"/>
    <xf numFmtId="0" fontId="10" fillId="25" borderId="11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4" fillId="0" borderId="0" xfId="0" applyFont="1"/>
    <xf numFmtId="0" fontId="10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0" fontId="10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/>
    </xf>
    <xf numFmtId="0" fontId="10" fillId="25" borderId="11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1" fontId="10" fillId="0" borderId="11" xfId="1" applyNumberFormat="1" applyFont="1" applyBorder="1" applyAlignment="1">
      <alignment horizontal="center" vertical="center"/>
    </xf>
    <xf numFmtId="0" fontId="10" fillId="0" borderId="11" xfId="7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/>
    </xf>
    <xf numFmtId="0" fontId="10" fillId="0" borderId="15" xfId="0" applyFont="1" applyBorder="1" applyAlignment="1">
      <alignment horizontal="left" vertical="center" wrapText="1"/>
    </xf>
    <xf numFmtId="171" fontId="10" fillId="24" borderId="11" xfId="70" applyNumberFormat="1" applyFont="1" applyFill="1" applyBorder="1" applyAlignment="1">
      <alignment horizontal="center" vertical="center" wrapText="1"/>
    </xf>
    <xf numFmtId="2" fontId="10" fillId="24" borderId="11" xfId="0" applyNumberFormat="1" applyFont="1" applyFill="1" applyBorder="1" applyAlignment="1">
      <alignment horizontal="center" vertical="center"/>
    </xf>
    <xf numFmtId="0" fontId="10" fillId="24" borderId="11" xfId="70" applyFont="1" applyFill="1" applyBorder="1" applyAlignment="1">
      <alignment horizontal="center" vertical="center" wrapText="1"/>
    </xf>
    <xf numFmtId="0" fontId="10" fillId="24" borderId="11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4" fillId="0" borderId="0" xfId="0" applyFont="1" applyBorder="1"/>
    <xf numFmtId="0" fontId="10" fillId="0" borderId="0" xfId="0" applyFont="1" applyFill="1" applyBorder="1" applyAlignment="1">
      <alignment vertical="top" wrapText="1"/>
    </xf>
    <xf numFmtId="0" fontId="9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51" fillId="0" borderId="11" xfId="0" applyNumberFormat="1" applyFont="1" applyBorder="1" applyAlignment="1">
      <alignment horizontal="center" vertical="center" wrapText="1"/>
    </xf>
    <xf numFmtId="2" fontId="51" fillId="0" borderId="11" xfId="0" applyNumberFormat="1" applyFont="1" applyFill="1" applyBorder="1" applyAlignment="1">
      <alignment horizontal="center" vertical="center" wrapText="1"/>
    </xf>
    <xf numFmtId="2" fontId="51" fillId="0" borderId="11" xfId="0" applyNumberFormat="1" applyFont="1" applyBorder="1" applyAlignment="1">
      <alignment horizontal="center" vertical="center"/>
    </xf>
    <xf numFmtId="1" fontId="51" fillId="0" borderId="11" xfId="0" applyNumberFormat="1" applyFont="1" applyFill="1" applyBorder="1" applyAlignment="1">
      <alignment horizontal="center" vertical="center" wrapText="1"/>
    </xf>
    <xf numFmtId="2" fontId="10" fillId="0" borderId="11" xfId="69" applyNumberFormat="1" applyFont="1" applyBorder="1" applyAlignment="1">
      <alignment horizontal="center" vertical="center"/>
    </xf>
    <xf numFmtId="0" fontId="0" fillId="24" borderId="0" xfId="0" applyFill="1"/>
    <xf numFmtId="0" fontId="55" fillId="0" borderId="0" xfId="0" applyFont="1" applyFill="1" applyAlignment="1">
      <alignment wrapText="1"/>
    </xf>
    <xf numFmtId="0" fontId="35" fillId="0" borderId="0" xfId="0" applyFont="1" applyFill="1"/>
    <xf numFmtId="0" fontId="35" fillId="0" borderId="0" xfId="0" applyNumberFormat="1" applyFont="1" applyFill="1" applyAlignment="1">
      <alignment horizontal="left" wrapText="1"/>
    </xf>
    <xf numFmtId="0" fontId="35" fillId="0" borderId="0" xfId="0" applyNumberFormat="1" applyFont="1" applyFill="1" applyAlignment="1">
      <alignment horizontal="center" vertical="center"/>
    </xf>
    <xf numFmtId="0" fontId="56" fillId="0" borderId="11" xfId="0" applyNumberFormat="1" applyFont="1" applyFill="1" applyBorder="1" applyAlignment="1">
      <alignment horizontal="center" vertical="center" wrapText="1"/>
    </xf>
    <xf numFmtId="0" fontId="57" fillId="0" borderId="11" xfId="0" applyNumberFormat="1" applyFont="1" applyFill="1" applyBorder="1" applyAlignment="1">
      <alignment horizontal="center" vertical="center" wrapText="1"/>
    </xf>
    <xf numFmtId="0" fontId="49" fillId="0" borderId="11" xfId="0" applyNumberFormat="1" applyFont="1" applyFill="1" applyBorder="1" applyAlignment="1">
      <alignment horizontal="left" vertical="center" wrapText="1"/>
    </xf>
    <xf numFmtId="4" fontId="49" fillId="24" borderId="11" xfId="92" applyNumberFormat="1" applyFont="1" applyFill="1" applyBorder="1" applyAlignment="1">
      <alignment horizontal="center" vertical="center" wrapText="1"/>
    </xf>
    <xf numFmtId="3" fontId="49" fillId="24" borderId="11" xfId="92" applyNumberFormat="1" applyFont="1" applyFill="1" applyBorder="1" applyAlignment="1">
      <alignment horizontal="center" vertical="center" wrapText="1"/>
    </xf>
    <xf numFmtId="0" fontId="45" fillId="0" borderId="0" xfId="0" applyNumberFormat="1" applyFont="1" applyFill="1" applyAlignment="1">
      <alignment horizontal="left"/>
    </xf>
    <xf numFmtId="0" fontId="43" fillId="0" borderId="11" xfId="0" applyNumberFormat="1" applyFont="1" applyFill="1" applyBorder="1" applyAlignment="1">
      <alignment horizontal="left" vertical="center" wrapText="1" indent="2"/>
    </xf>
    <xf numFmtId="4" fontId="35" fillId="24" borderId="11" xfId="93" applyNumberFormat="1" applyFont="1" applyFill="1" applyBorder="1" applyAlignment="1">
      <alignment horizontal="right" wrapText="1"/>
    </xf>
    <xf numFmtId="3" fontId="45" fillId="24" borderId="11" xfId="93" applyNumberFormat="1" applyFont="1" applyFill="1" applyBorder="1" applyAlignment="1">
      <alignment horizontal="right" wrapText="1"/>
    </xf>
    <xf numFmtId="4" fontId="45" fillId="24" borderId="11" xfId="93" applyNumberFormat="1" applyFont="1" applyFill="1" applyBorder="1" applyAlignment="1">
      <alignment horizontal="right" wrapText="1"/>
    </xf>
    <xf numFmtId="4" fontId="46" fillId="24" borderId="11" xfId="93" applyNumberFormat="1" applyFont="1" applyFill="1" applyBorder="1" applyAlignment="1">
      <alignment horizontal="right" wrapText="1"/>
    </xf>
    <xf numFmtId="3" fontId="46" fillId="24" borderId="11" xfId="93" applyNumberFormat="1" applyFont="1" applyFill="1" applyBorder="1" applyAlignment="1">
      <alignment horizontal="right" wrapText="1"/>
    </xf>
    <xf numFmtId="0" fontId="42" fillId="0" borderId="11" xfId="0" applyNumberFormat="1" applyFont="1" applyFill="1" applyBorder="1" applyAlignment="1">
      <alignment horizontal="left" vertical="center" wrapText="1" indent="2"/>
    </xf>
    <xf numFmtId="4" fontId="42" fillId="24" borderId="11" xfId="93" applyNumberFormat="1" applyFont="1" applyFill="1" applyBorder="1" applyAlignment="1">
      <alignment horizontal="center" vertical="center" wrapText="1"/>
    </xf>
    <xf numFmtId="3" fontId="42" fillId="24" borderId="11" xfId="93" applyNumberFormat="1" applyFont="1" applyFill="1" applyBorder="1" applyAlignment="1">
      <alignment horizontal="center" vertical="center" wrapText="1"/>
    </xf>
    <xf numFmtId="2" fontId="42" fillId="24" borderId="11" xfId="93" applyNumberFormat="1" applyFont="1" applyFill="1" applyBorder="1" applyAlignment="1">
      <alignment horizontal="center" vertical="center" wrapText="1"/>
    </xf>
    <xf numFmtId="1" fontId="42" fillId="24" borderId="11" xfId="93" applyNumberFormat="1" applyFont="1" applyFill="1" applyBorder="1" applyAlignment="1">
      <alignment horizontal="center" vertical="center" wrapText="1"/>
    </xf>
    <xf numFmtId="0" fontId="46" fillId="0" borderId="0" xfId="0" applyNumberFormat="1" applyFont="1" applyFill="1" applyBorder="1" applyAlignment="1">
      <alignment horizontal="left" vertical="center" wrapText="1"/>
    </xf>
    <xf numFmtId="4" fontId="49" fillId="24" borderId="0" xfId="92" applyNumberFormat="1" applyFont="1" applyFill="1" applyBorder="1" applyAlignment="1">
      <alignment horizontal="center" vertical="center" wrapText="1"/>
    </xf>
    <xf numFmtId="3" fontId="49" fillId="24" borderId="0" xfId="92" applyNumberFormat="1" applyFont="1" applyFill="1" applyBorder="1" applyAlignment="1">
      <alignment horizontal="center" vertical="center" wrapText="1"/>
    </xf>
    <xf numFmtId="0" fontId="45" fillId="0" borderId="11" xfId="0" applyNumberFormat="1" applyFont="1" applyFill="1" applyBorder="1" applyAlignment="1">
      <alignment horizontal="center" vertical="center" wrapText="1"/>
    </xf>
    <xf numFmtId="171" fontId="10" fillId="0" borderId="11" xfId="0" applyNumberFormat="1" applyFont="1" applyFill="1" applyBorder="1" applyAlignment="1">
      <alignment horizontal="center" vertical="center" wrapText="1"/>
    </xf>
    <xf numFmtId="0" fontId="43" fillId="0" borderId="0" xfId="0" applyNumberFormat="1" applyFont="1" applyFill="1" applyAlignment="1">
      <alignment horizontal="left" wrapText="1"/>
    </xf>
    <xf numFmtId="0" fontId="58" fillId="0" borderId="0" xfId="0" applyNumberFormat="1" applyFont="1" applyFill="1" applyAlignment="1">
      <alignment horizontal="left" wrapText="1"/>
    </xf>
    <xf numFmtId="0" fontId="34" fillId="0" borderId="0" xfId="75"/>
    <xf numFmtId="0" fontId="35" fillId="24" borderId="14" xfId="1" applyFont="1" applyFill="1" applyBorder="1" applyAlignment="1">
      <alignment horizontal="center" vertical="center" wrapText="1"/>
    </xf>
    <xf numFmtId="0" fontId="58" fillId="24" borderId="11" xfId="1" applyFont="1" applyFill="1" applyBorder="1" applyAlignment="1">
      <alignment horizontal="center" vertical="center" wrapText="1"/>
    </xf>
    <xf numFmtId="0" fontId="35" fillId="24" borderId="11" xfId="1" applyFont="1" applyFill="1" applyBorder="1" applyAlignment="1">
      <alignment horizontal="center" vertical="center" wrapText="1"/>
    </xf>
    <xf numFmtId="0" fontId="61" fillId="24" borderId="12" xfId="94" applyNumberFormat="1" applyFont="1" applyFill="1" applyBorder="1" applyAlignment="1">
      <alignment horizontal="left" vertical="center" wrapText="1"/>
    </xf>
    <xf numFmtId="3" fontId="9" fillId="24" borderId="11" xfId="0" applyNumberFormat="1" applyFont="1" applyFill="1" applyBorder="1" applyAlignment="1">
      <alignment horizontal="center" vertical="center" wrapText="1"/>
    </xf>
    <xf numFmtId="1" fontId="9" fillId="24" borderId="11" xfId="0" applyNumberFormat="1" applyFont="1" applyFill="1" applyBorder="1" applyAlignment="1">
      <alignment horizontal="center" vertical="center" wrapText="1"/>
    </xf>
    <xf numFmtId="171" fontId="9" fillId="24" borderId="11" xfId="0" applyNumberFormat="1" applyFont="1" applyFill="1" applyBorder="1" applyAlignment="1">
      <alignment horizontal="center" vertical="center" wrapText="1"/>
    </xf>
    <xf numFmtId="0" fontId="9" fillId="24" borderId="11" xfId="0" applyNumberFormat="1" applyFont="1" applyFill="1" applyBorder="1" applyAlignment="1">
      <alignment horizontal="center" vertical="center" wrapText="1"/>
    </xf>
    <xf numFmtId="0" fontId="62" fillId="25" borderId="11" xfId="0" applyNumberFormat="1" applyFont="1" applyFill="1" applyBorder="1" applyAlignment="1">
      <alignment horizontal="left" vertical="center" wrapText="1"/>
    </xf>
    <xf numFmtId="1" fontId="63" fillId="24" borderId="11" xfId="92" applyNumberFormat="1" applyFont="1" applyFill="1" applyBorder="1" applyAlignment="1">
      <alignment horizontal="center" vertical="center" wrapText="1"/>
    </xf>
    <xf numFmtId="171" fontId="10" fillId="24" borderId="11" xfId="0" applyNumberFormat="1" applyFont="1" applyFill="1" applyBorder="1" applyAlignment="1">
      <alignment horizontal="center" vertical="center" wrapText="1"/>
    </xf>
    <xf numFmtId="0" fontId="63" fillId="24" borderId="11" xfId="0" applyNumberFormat="1" applyFont="1" applyFill="1" applyBorder="1" applyAlignment="1">
      <alignment horizontal="center" vertical="center" wrapText="1"/>
    </xf>
    <xf numFmtId="0" fontId="64" fillId="25" borderId="11" xfId="0" applyNumberFormat="1" applyFont="1" applyFill="1" applyBorder="1" applyAlignment="1">
      <alignment horizontal="left" vertical="center" wrapText="1"/>
    </xf>
    <xf numFmtId="173" fontId="63" fillId="24" borderId="11" xfId="92" applyNumberFormat="1" applyFont="1" applyFill="1" applyBorder="1" applyAlignment="1">
      <alignment horizontal="center" vertical="center" wrapText="1"/>
    </xf>
    <xf numFmtId="0" fontId="65" fillId="25" borderId="11" xfId="0" applyNumberFormat="1" applyFont="1" applyFill="1" applyBorder="1" applyAlignment="1">
      <alignment horizontal="left" vertical="center" wrapText="1"/>
    </xf>
    <xf numFmtId="1" fontId="34" fillId="0" borderId="0" xfId="75" applyNumberFormat="1"/>
    <xf numFmtId="0" fontId="66" fillId="0" borderId="0" xfId="75" applyFont="1"/>
    <xf numFmtId="0" fontId="35" fillId="24" borderId="14" xfId="0" applyFont="1" applyFill="1" applyBorder="1" applyAlignment="1">
      <alignment horizontal="center" vertical="center" wrapText="1"/>
    </xf>
    <xf numFmtId="0" fontId="58" fillId="24" borderId="11" xfId="0" applyFont="1" applyFill="1" applyBorder="1" applyAlignment="1">
      <alignment horizontal="center" vertical="center" wrapText="1"/>
    </xf>
    <xf numFmtId="0" fontId="35" fillId="24" borderId="11" xfId="0" applyFont="1" applyFill="1" applyBorder="1" applyAlignment="1">
      <alignment horizontal="center" vertical="center" wrapText="1"/>
    </xf>
    <xf numFmtId="1" fontId="63" fillId="24" borderId="11" xfId="96" applyNumberFormat="1" applyFont="1" applyFill="1" applyBorder="1" applyAlignment="1">
      <alignment horizontal="center" vertical="center" wrapText="1"/>
    </xf>
    <xf numFmtId="171" fontId="63" fillId="24" borderId="11" xfId="96" applyNumberFormat="1" applyFont="1" applyFill="1" applyBorder="1" applyAlignment="1">
      <alignment horizontal="center" vertical="center" wrapText="1"/>
    </xf>
    <xf numFmtId="171" fontId="63" fillId="24" borderId="11" xfId="0" applyNumberFormat="1" applyFont="1" applyFill="1" applyBorder="1" applyAlignment="1">
      <alignment horizontal="center" vertical="center" wrapText="1"/>
    </xf>
    <xf numFmtId="1" fontId="63" fillId="24" borderId="11" xfId="0" applyNumberFormat="1" applyFont="1" applyFill="1" applyBorder="1" applyAlignment="1">
      <alignment horizontal="center" vertical="center" wrapText="1"/>
    </xf>
    <xf numFmtId="0" fontId="59" fillId="25" borderId="11" xfId="0" applyNumberFormat="1" applyFont="1" applyFill="1" applyBorder="1" applyAlignment="1">
      <alignment horizontal="left" vertical="center" wrapText="1"/>
    </xf>
    <xf numFmtId="173" fontId="63" fillId="24" borderId="11" xfId="96" applyNumberFormat="1" applyFont="1" applyFill="1" applyBorder="1" applyAlignment="1">
      <alignment horizontal="center" vertical="center" wrapText="1"/>
    </xf>
    <xf numFmtId="0" fontId="68" fillId="25" borderId="11" xfId="0" applyNumberFormat="1" applyFont="1" applyFill="1" applyBorder="1" applyAlignment="1">
      <alignment horizontal="left" vertical="center" wrapText="1"/>
    </xf>
    <xf numFmtId="0" fontId="69" fillId="0" borderId="12" xfId="94" applyNumberFormat="1" applyFont="1" applyFill="1" applyBorder="1" applyAlignment="1">
      <alignment horizontal="left" wrapText="1"/>
    </xf>
    <xf numFmtId="0" fontId="70" fillId="0" borderId="0" xfId="75" applyFont="1" applyFill="1"/>
    <xf numFmtId="0" fontId="69" fillId="0" borderId="12" xfId="94" applyNumberFormat="1" applyFont="1" applyFill="1" applyBorder="1" applyAlignment="1">
      <alignment horizontal="left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58" fillId="0" borderId="11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  <xf numFmtId="1" fontId="63" fillId="24" borderId="11" xfId="97" applyNumberFormat="1" applyFont="1" applyFill="1" applyBorder="1" applyAlignment="1">
      <alignment horizontal="center" vertical="center" wrapText="1"/>
    </xf>
    <xf numFmtId="0" fontId="10" fillId="0" borderId="11" xfId="0" applyNumberFormat="1" applyFont="1" applyBorder="1" applyAlignment="1">
      <alignment horizontal="center" vertical="center" wrapText="1"/>
    </xf>
    <xf numFmtId="0" fontId="69" fillId="25" borderId="11" xfId="0" applyNumberFormat="1" applyFont="1" applyFill="1" applyBorder="1" applyAlignment="1">
      <alignment horizontal="left" wrapText="1"/>
    </xf>
    <xf numFmtId="173" fontId="63" fillId="24" borderId="11" xfId="97" applyNumberFormat="1" applyFont="1" applyFill="1" applyBorder="1" applyAlignment="1">
      <alignment horizontal="center" vertical="center" wrapText="1"/>
    </xf>
    <xf numFmtId="0" fontId="45" fillId="0" borderId="12" xfId="94" applyNumberFormat="1" applyFont="1" applyFill="1" applyBorder="1" applyAlignment="1">
      <alignment horizontal="left" wrapText="1"/>
    </xf>
    <xf numFmtId="1" fontId="71" fillId="24" borderId="11" xfId="97" applyNumberFormat="1" applyFont="1" applyFill="1" applyBorder="1" applyAlignment="1">
      <alignment horizontal="center" vertical="center" wrapText="1"/>
    </xf>
    <xf numFmtId="1" fontId="10" fillId="24" borderId="11" xfId="97" applyNumberFormat="1" applyFont="1" applyFill="1" applyBorder="1" applyAlignment="1">
      <alignment horizontal="center" vertical="center" wrapText="1"/>
    </xf>
    <xf numFmtId="1" fontId="10" fillId="24" borderId="11" xfId="0" applyNumberFormat="1" applyFont="1" applyFill="1" applyBorder="1" applyAlignment="1">
      <alignment horizontal="center" vertical="center" wrapText="1"/>
    </xf>
    <xf numFmtId="3" fontId="71" fillId="24" borderId="11" xfId="97" applyNumberFormat="1" applyFont="1" applyFill="1" applyBorder="1" applyAlignment="1">
      <alignment horizontal="center" vertical="center" wrapText="1"/>
    </xf>
    <xf numFmtId="3" fontId="10" fillId="24" borderId="11" xfId="97" applyNumberFormat="1" applyFont="1" applyFill="1" applyBorder="1" applyAlignment="1">
      <alignment horizontal="center" vertical="center" wrapText="1"/>
    </xf>
    <xf numFmtId="0" fontId="66" fillId="0" borderId="0" xfId="75" applyFont="1" applyFill="1"/>
    <xf numFmtId="1" fontId="70" fillId="0" borderId="0" xfId="75" applyNumberFormat="1" applyFont="1" applyFill="1"/>
    <xf numFmtId="0" fontId="72" fillId="0" borderId="17" xfId="0" applyFont="1" applyFill="1" applyBorder="1" applyAlignment="1">
      <alignment horizontal="center" vertical="center"/>
    </xf>
    <xf numFmtId="0" fontId="73" fillId="0" borderId="17" xfId="0" applyFont="1" applyFill="1" applyBorder="1" applyAlignment="1">
      <alignment horizontal="center" wrapText="1"/>
    </xf>
    <xf numFmtId="0" fontId="73" fillId="0" borderId="17" xfId="0" applyFont="1" applyFill="1" applyBorder="1" applyAlignment="1">
      <alignment horizontal="center" vertical="center" wrapText="1"/>
    </xf>
    <xf numFmtId="0" fontId="72" fillId="0" borderId="11" xfId="0" applyFont="1" applyFill="1" applyBorder="1" applyAlignment="1">
      <alignment horizontal="center" vertical="center"/>
    </xf>
    <xf numFmtId="0" fontId="73" fillId="0" borderId="11" xfId="0" applyFont="1" applyFill="1" applyBorder="1" applyAlignment="1">
      <alignment horizontal="center" wrapText="1"/>
    </xf>
    <xf numFmtId="0" fontId="73" fillId="0" borderId="11" xfId="0" applyFont="1" applyFill="1" applyBorder="1" applyAlignment="1">
      <alignment horizontal="center" vertical="center" wrapText="1"/>
    </xf>
    <xf numFmtId="0" fontId="9" fillId="0" borderId="12" xfId="94" applyNumberFormat="1" applyFont="1" applyFill="1" applyBorder="1" applyAlignment="1">
      <alignment horizontal="left" wrapText="1"/>
    </xf>
    <xf numFmtId="171" fontId="10" fillId="0" borderId="0" xfId="0" applyNumberFormat="1" applyFont="1" applyAlignment="1">
      <alignment horizontal="center" vertical="center"/>
    </xf>
    <xf numFmtId="171" fontId="72" fillId="0" borderId="11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wrapText="1"/>
    </xf>
    <xf numFmtId="0" fontId="10" fillId="0" borderId="11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35" fillId="0" borderId="0" xfId="0" applyFont="1" applyAlignment="1">
      <alignment horizontal="center" wrapText="1"/>
    </xf>
    <xf numFmtId="0" fontId="74" fillId="25" borderId="11" xfId="98" applyNumberFormat="1" applyFont="1" applyFill="1" applyBorder="1" applyAlignment="1">
      <alignment horizontal="left" vertical="center" wrapText="1"/>
    </xf>
    <xf numFmtId="3" fontId="49" fillId="24" borderId="11" xfId="0" applyNumberFormat="1" applyFont="1" applyFill="1" applyBorder="1" applyAlignment="1">
      <alignment horizontal="center" vertical="center" wrapText="1"/>
    </xf>
    <xf numFmtId="171" fontId="49" fillId="24" borderId="11" xfId="0" applyNumberFormat="1" applyFont="1" applyFill="1" applyBorder="1" applyAlignment="1">
      <alignment horizontal="center" vertical="center" wrapText="1"/>
    </xf>
    <xf numFmtId="2" fontId="49" fillId="24" borderId="11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wrapText="1"/>
    </xf>
    <xf numFmtId="0" fontId="69" fillId="0" borderId="11" xfId="98" applyNumberFormat="1" applyFont="1" applyBorder="1" applyAlignment="1">
      <alignment horizontal="left" vertical="center" wrapText="1"/>
    </xf>
    <xf numFmtId="1" fontId="49" fillId="24" borderId="11" xfId="99" applyNumberFormat="1" applyFont="1" applyFill="1" applyBorder="1" applyAlignment="1">
      <alignment horizontal="center" vertical="center"/>
    </xf>
    <xf numFmtId="1" fontId="42" fillId="24" borderId="11" xfId="0" applyNumberFormat="1" applyFont="1" applyFill="1" applyBorder="1" applyAlignment="1">
      <alignment horizontal="center" vertical="center" wrapText="1"/>
    </xf>
    <xf numFmtId="171" fontId="42" fillId="24" borderId="11" xfId="0" applyNumberFormat="1" applyFont="1" applyFill="1" applyBorder="1" applyAlignment="1">
      <alignment horizontal="center" vertical="center" wrapText="1"/>
    </xf>
    <xf numFmtId="0" fontId="75" fillId="0" borderId="11" xfId="98" applyNumberFormat="1" applyFont="1" applyBorder="1" applyAlignment="1">
      <alignment horizontal="left" vertical="center" wrapText="1"/>
    </xf>
    <xf numFmtId="1" fontId="49" fillId="24" borderId="11" xfId="0" applyNumberFormat="1" applyFont="1" applyFill="1" applyBorder="1" applyAlignment="1">
      <alignment horizontal="center" vertical="center" wrapText="1"/>
    </xf>
    <xf numFmtId="0" fontId="48" fillId="0" borderId="0" xfId="0" applyFont="1" applyAlignment="1">
      <alignment wrapText="1"/>
    </xf>
    <xf numFmtId="2" fontId="42" fillId="24" borderId="11" xfId="0" applyNumberFormat="1" applyFont="1" applyFill="1" applyBorder="1" applyAlignment="1">
      <alignment horizontal="center" vertical="center" wrapText="1"/>
    </xf>
    <xf numFmtId="0" fontId="76" fillId="0" borderId="11" xfId="98" applyNumberFormat="1" applyFont="1" applyBorder="1" applyAlignment="1">
      <alignment horizontal="left" vertical="center" wrapText="1"/>
    </xf>
    <xf numFmtId="0" fontId="42" fillId="24" borderId="11" xfId="0" applyNumberFormat="1" applyFont="1" applyFill="1" applyBorder="1" applyAlignment="1">
      <alignment horizontal="center" vertical="center" wrapText="1"/>
    </xf>
    <xf numFmtId="3" fontId="42" fillId="24" borderId="11" xfId="0" applyNumberFormat="1" applyFont="1" applyFill="1" applyBorder="1" applyAlignment="1">
      <alignment horizontal="center" vertical="center" wrapText="1"/>
    </xf>
    <xf numFmtId="0" fontId="62" fillId="0" borderId="15" xfId="0" applyNumberFormat="1" applyFont="1" applyBorder="1" applyAlignment="1">
      <alignment horizontal="left" wrapText="1"/>
    </xf>
    <xf numFmtId="0" fontId="55" fillId="0" borderId="0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77" fillId="0" borderId="11" xfId="98" applyNumberFormat="1" applyFont="1" applyBorder="1" applyAlignment="1">
      <alignment horizontal="left" vertical="center" wrapText="1"/>
    </xf>
    <xf numFmtId="0" fontId="78" fillId="0" borderId="11" xfId="98" applyNumberFormat="1" applyFont="1" applyBorder="1" applyAlignment="1">
      <alignment horizontal="left" vertical="center" wrapText="1"/>
    </xf>
    <xf numFmtId="0" fontId="79" fillId="0" borderId="11" xfId="98" applyNumberFormat="1" applyFont="1" applyBorder="1" applyAlignment="1">
      <alignment horizontal="left" vertical="center" wrapText="1"/>
    </xf>
    <xf numFmtId="0" fontId="80" fillId="0" borderId="15" xfId="0" applyNumberFormat="1" applyFont="1" applyBorder="1" applyAlignment="1">
      <alignment horizontal="left" wrapText="1"/>
    </xf>
    <xf numFmtId="0" fontId="58" fillId="0" borderId="0" xfId="0" applyFont="1" applyAlignment="1">
      <alignment wrapText="1"/>
    </xf>
    <xf numFmtId="0" fontId="35" fillId="0" borderId="0" xfId="0" applyFont="1" applyAlignment="1">
      <alignment vertical="center" wrapText="1"/>
    </xf>
    <xf numFmtId="0" fontId="43" fillId="0" borderId="19" xfId="0" applyFont="1" applyBorder="1" applyAlignment="1">
      <alignment horizontal="right" vertical="center" wrapText="1"/>
    </xf>
    <xf numFmtId="0" fontId="35" fillId="0" borderId="0" xfId="0" applyFont="1" applyAlignment="1">
      <alignment horizontal="center" vertical="center" wrapText="1"/>
    </xf>
    <xf numFmtId="0" fontId="58" fillId="0" borderId="0" xfId="0" applyFont="1" applyAlignment="1">
      <alignment vertical="center" wrapText="1"/>
    </xf>
    <xf numFmtId="0" fontId="81" fillId="25" borderId="11" xfId="0" applyNumberFormat="1" applyFont="1" applyFill="1" applyBorder="1" applyAlignment="1">
      <alignment horizontal="left" vertical="center" wrapText="1"/>
    </xf>
    <xf numFmtId="1" fontId="42" fillId="24" borderId="11" xfId="99" applyNumberFormat="1" applyFont="1" applyFill="1" applyBorder="1" applyAlignment="1">
      <alignment horizontal="center" vertical="center"/>
    </xf>
    <xf numFmtId="0" fontId="43" fillId="0" borderId="19" xfId="0" applyFont="1" applyBorder="1" applyAlignment="1">
      <alignment vertical="center" wrapText="1"/>
    </xf>
    <xf numFmtId="0" fontId="82" fillId="0" borderId="11" xfId="98" applyNumberFormat="1" applyFont="1" applyBorder="1" applyAlignment="1">
      <alignment horizontal="left" vertical="center" wrapText="1"/>
    </xf>
    <xf numFmtId="1" fontId="83" fillId="24" borderId="11" xfId="0" applyNumberFormat="1" applyFont="1" applyFill="1" applyBorder="1" applyAlignment="1">
      <alignment horizontal="center" vertical="center" wrapText="1"/>
    </xf>
    <xf numFmtId="171" fontId="83" fillId="24" borderId="11" xfId="0" applyNumberFormat="1" applyFont="1" applyFill="1" applyBorder="1" applyAlignment="1">
      <alignment horizontal="center" vertical="center" wrapText="1"/>
    </xf>
    <xf numFmtId="2" fontId="83" fillId="24" borderId="11" xfId="0" applyNumberFormat="1" applyFont="1" applyFill="1" applyBorder="1" applyAlignment="1">
      <alignment horizontal="center" vertical="center" wrapText="1"/>
    </xf>
    <xf numFmtId="1" fontId="61" fillId="24" borderId="11" xfId="0" applyNumberFormat="1" applyFont="1" applyFill="1" applyBorder="1" applyAlignment="1">
      <alignment horizontal="center" vertical="center" wrapText="1"/>
    </xf>
    <xf numFmtId="171" fontId="61" fillId="24" borderId="11" xfId="0" applyNumberFormat="1" applyFont="1" applyFill="1" applyBorder="1" applyAlignment="1">
      <alignment horizontal="center" vertical="center" wrapText="1"/>
    </xf>
    <xf numFmtId="2" fontId="61" fillId="24" borderId="11" xfId="0" applyNumberFormat="1" applyFont="1" applyFill="1" applyBorder="1" applyAlignment="1">
      <alignment horizontal="center" vertical="center" wrapText="1"/>
    </xf>
    <xf numFmtId="3" fontId="61" fillId="24" borderId="1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45" fillId="24" borderId="11" xfId="0" applyFont="1" applyFill="1" applyBorder="1" applyAlignment="1">
      <alignment horizontal="center" vertical="center" wrapText="1"/>
    </xf>
    <xf numFmtId="0" fontId="45" fillId="0" borderId="1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84" fillId="0" borderId="11" xfId="0" applyFont="1" applyFill="1" applyBorder="1" applyAlignment="1">
      <alignment horizontal="left" vertical="center" wrapText="1"/>
    </xf>
    <xf numFmtId="174" fontId="45" fillId="25" borderId="11" xfId="99" applyNumberFormat="1" applyFont="1" applyFill="1" applyBorder="1" applyAlignment="1">
      <alignment horizontal="center" vertical="center" wrapText="1"/>
    </xf>
    <xf numFmtId="2" fontId="45" fillId="0" borderId="11" xfId="0" applyNumberFormat="1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left" vertical="center" wrapText="1"/>
    </xf>
    <xf numFmtId="174" fontId="35" fillId="25" borderId="11" xfId="99" applyNumberFormat="1" applyFont="1" applyFill="1" applyBorder="1" applyAlignment="1">
      <alignment horizontal="center" vertical="center" wrapText="1"/>
    </xf>
    <xf numFmtId="2" fontId="35" fillId="0" borderId="11" xfId="0" applyNumberFormat="1" applyFont="1" applyFill="1" applyBorder="1" applyAlignment="1">
      <alignment horizontal="center" vertical="center" wrapText="1"/>
    </xf>
    <xf numFmtId="0" fontId="58" fillId="0" borderId="11" xfId="0" applyFont="1" applyFill="1" applyBorder="1" applyAlignment="1">
      <alignment horizontal="left" vertical="center" wrapText="1"/>
    </xf>
    <xf numFmtId="174" fontId="58" fillId="25" borderId="11" xfId="99" applyNumberFormat="1" applyFont="1" applyFill="1" applyBorder="1" applyAlignment="1">
      <alignment horizontal="center" vertical="center" wrapText="1"/>
    </xf>
    <xf numFmtId="2" fontId="58" fillId="0" borderId="11" xfId="0" applyNumberFormat="1" applyFont="1" applyFill="1" applyBorder="1" applyAlignment="1">
      <alignment horizontal="center" vertical="center" wrapText="1"/>
    </xf>
    <xf numFmtId="49" fontId="58" fillId="0" borderId="11" xfId="0" applyNumberFormat="1" applyFont="1" applyFill="1" applyBorder="1" applyAlignment="1">
      <alignment horizontal="left" vertical="center" wrapText="1"/>
    </xf>
    <xf numFmtId="0" fontId="0" fillId="0" borderId="0" xfId="0" applyFill="1" applyBorder="1"/>
    <xf numFmtId="175" fontId="58" fillId="25" borderId="11" xfId="99" applyNumberFormat="1" applyFont="1" applyFill="1" applyBorder="1" applyAlignment="1">
      <alignment horizontal="center" vertical="center" wrapText="1"/>
    </xf>
    <xf numFmtId="0" fontId="85" fillId="0" borderId="0" xfId="99" applyNumberFormat="1" applyFont="1" applyBorder="1" applyAlignment="1">
      <alignment horizontal="left" wrapText="1"/>
    </xf>
    <xf numFmtId="171" fontId="58" fillId="0" borderId="11" xfId="0" applyNumberFormat="1" applyFont="1" applyFill="1" applyBorder="1" applyAlignment="1">
      <alignment horizontal="center" vertical="center" wrapText="1"/>
    </xf>
    <xf numFmtId="171" fontId="35" fillId="0" borderId="11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49" fillId="0" borderId="11" xfId="0" applyFont="1" applyFill="1" applyBorder="1" applyAlignment="1">
      <alignment horizontal="center" vertical="center" wrapText="1"/>
    </xf>
    <xf numFmtId="0" fontId="49" fillId="24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1" fillId="0" borderId="11" xfId="0" applyFont="1" applyBorder="1" applyAlignment="1">
      <alignment horizontal="left" wrapText="1"/>
    </xf>
    <xf numFmtId="174" fontId="9" fillId="25" borderId="11" xfId="100" applyNumberFormat="1" applyFont="1" applyFill="1" applyBorder="1" applyAlignment="1">
      <alignment horizontal="center" vertical="center" wrapText="1"/>
    </xf>
    <xf numFmtId="174" fontId="9" fillId="25" borderId="11" xfId="101" applyNumberFormat="1" applyFont="1" applyFill="1" applyBorder="1" applyAlignment="1">
      <alignment horizontal="center" vertical="center" wrapText="1"/>
    </xf>
    <xf numFmtId="2" fontId="86" fillId="24" borderId="11" xfId="0" applyNumberFormat="1" applyFont="1" applyFill="1" applyBorder="1" applyAlignment="1">
      <alignment horizontal="center" vertical="center" wrapText="1"/>
    </xf>
    <xf numFmtId="2" fontId="51" fillId="24" borderId="11" xfId="0" applyNumberFormat="1" applyFont="1" applyFill="1" applyBorder="1" applyAlignment="1">
      <alignment horizontal="center" vertical="center" wrapText="1"/>
    </xf>
    <xf numFmtId="0" fontId="53" fillId="0" borderId="11" xfId="0" applyFont="1" applyBorder="1" applyAlignment="1">
      <alignment horizontal="left" vertical="center" wrapText="1"/>
    </xf>
    <xf numFmtId="2" fontId="9" fillId="24" borderId="11" xfId="0" applyNumberFormat="1" applyFont="1" applyFill="1" applyBorder="1" applyAlignment="1">
      <alignment horizontal="center" vertical="center" wrapText="1"/>
    </xf>
    <xf numFmtId="174" fontId="53" fillId="25" borderId="11" xfId="100" applyNumberFormat="1" applyFont="1" applyFill="1" applyBorder="1" applyAlignment="1">
      <alignment horizontal="center" vertical="center" wrapText="1"/>
    </xf>
    <xf numFmtId="174" fontId="53" fillId="25" borderId="11" xfId="101" applyNumberFormat="1" applyFont="1" applyFill="1" applyBorder="1" applyAlignment="1">
      <alignment horizontal="center" vertical="center" wrapText="1"/>
    </xf>
    <xf numFmtId="2" fontId="53" fillId="24" borderId="11" xfId="0" applyNumberFormat="1" applyFont="1" applyFill="1" applyBorder="1" applyAlignment="1">
      <alignment horizontal="center" vertical="center" wrapText="1"/>
    </xf>
    <xf numFmtId="0" fontId="53" fillId="24" borderId="11" xfId="0" applyFont="1" applyFill="1" applyBorder="1" applyAlignment="1">
      <alignment horizontal="left" vertical="center" wrapText="1"/>
    </xf>
    <xf numFmtId="171" fontId="53" fillId="24" borderId="11" xfId="0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47" fillId="0" borderId="0" xfId="0" applyFont="1" applyAlignment="1">
      <alignment horizontal="center" vertical="center" wrapText="1"/>
    </xf>
    <xf numFmtId="0" fontId="44" fillId="0" borderId="11" xfId="0" applyFont="1" applyBorder="1" applyAlignment="1">
      <alignment horizontal="center" vertical="center" wrapText="1"/>
    </xf>
    <xf numFmtId="0" fontId="47" fillId="0" borderId="0" xfId="0" applyFont="1" applyAlignment="1">
      <alignment horizontal="center" wrapText="1"/>
    </xf>
    <xf numFmtId="0" fontId="49" fillId="0" borderId="11" xfId="0" applyFont="1" applyBorder="1" applyAlignment="1">
      <alignment horizontal="left" vertical="center" wrapText="1"/>
    </xf>
    <xf numFmtId="0" fontId="49" fillId="0" borderId="11" xfId="0" applyFont="1" applyBorder="1" applyAlignment="1">
      <alignment horizontal="center" vertical="center"/>
    </xf>
    <xf numFmtId="0" fontId="49" fillId="0" borderId="11" xfId="0" applyFont="1" applyBorder="1" applyAlignment="1">
      <alignment vertical="center" wrapText="1"/>
    </xf>
    <xf numFmtId="0" fontId="41" fillId="0" borderId="11" xfId="0" applyFont="1" applyBorder="1" applyAlignment="1">
      <alignment wrapText="1"/>
    </xf>
    <xf numFmtId="0" fontId="41" fillId="0" borderId="11" xfId="0" applyFont="1" applyBorder="1" applyAlignment="1">
      <alignment horizontal="center" vertical="center"/>
    </xf>
    <xf numFmtId="0" fontId="48" fillId="0" borderId="11" xfId="0" applyFont="1" applyBorder="1" applyAlignment="1">
      <alignment horizontal="left" vertical="center" wrapText="1" indent="1"/>
    </xf>
    <xf numFmtId="0" fontId="42" fillId="0" borderId="11" xfId="0" applyFont="1" applyBorder="1" applyAlignment="1">
      <alignment horizontal="center" vertical="center"/>
    </xf>
    <xf numFmtId="2" fontId="42" fillId="0" borderId="11" xfId="0" applyNumberFormat="1" applyFont="1" applyBorder="1" applyAlignment="1">
      <alignment horizontal="center" vertical="center"/>
    </xf>
    <xf numFmtId="2" fontId="49" fillId="0" borderId="11" xfId="0" applyNumberFormat="1" applyFont="1" applyBorder="1" applyAlignment="1">
      <alignment horizontal="center" vertical="center"/>
    </xf>
    <xf numFmtId="0" fontId="41" fillId="0" borderId="11" xfId="0" applyFont="1" applyBorder="1" applyAlignment="1">
      <alignment horizontal="left" vertical="center" wrapText="1"/>
    </xf>
    <xf numFmtId="0" fontId="42" fillId="0" borderId="11" xfId="0" applyFont="1" applyBorder="1" applyAlignment="1">
      <alignment horizontal="left" vertical="center" wrapText="1" indent="1"/>
    </xf>
    <xf numFmtId="0" fontId="42" fillId="0" borderId="11" xfId="0" applyFont="1" applyBorder="1" applyAlignment="1">
      <alignment horizontal="left" vertical="center" wrapText="1"/>
    </xf>
    <xf numFmtId="0" fontId="0" fillId="0" borderId="0" xfId="0" applyFont="1" applyAlignment="1">
      <alignment wrapText="1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center"/>
    </xf>
    <xf numFmtId="0" fontId="87" fillId="0" borderId="11" xfId="99" applyNumberFormat="1" applyFont="1" applyBorder="1" applyAlignment="1">
      <alignment horizontal="left" vertical="center" wrapText="1"/>
    </xf>
    <xf numFmtId="3" fontId="74" fillId="24" borderId="11" xfId="99" applyNumberFormat="1" applyFont="1" applyFill="1" applyBorder="1" applyAlignment="1">
      <alignment horizontal="center" vertical="center" wrapText="1"/>
    </xf>
    <xf numFmtId="176" fontId="74" fillId="24" borderId="11" xfId="99" applyNumberFormat="1" applyFont="1" applyFill="1" applyBorder="1" applyAlignment="1">
      <alignment horizontal="center" vertical="center" wrapText="1"/>
    </xf>
    <xf numFmtId="4" fontId="74" fillId="24" borderId="11" xfId="99" applyNumberFormat="1" applyFont="1" applyFill="1" applyBorder="1" applyAlignment="1">
      <alignment horizontal="center" vertical="center" wrapText="1"/>
    </xf>
    <xf numFmtId="0" fontId="88" fillId="0" borderId="0" xfId="0" applyFont="1"/>
    <xf numFmtId="0" fontId="49" fillId="0" borderId="11" xfId="0" applyFont="1" applyFill="1" applyBorder="1" applyAlignment="1">
      <alignment horizontal="left" vertical="center" wrapText="1"/>
    </xf>
    <xf numFmtId="3" fontId="74" fillId="0" borderId="11" xfId="99" applyNumberFormat="1" applyFont="1" applyFill="1" applyBorder="1" applyAlignment="1">
      <alignment horizontal="center" vertical="center" wrapText="1"/>
    </xf>
    <xf numFmtId="4" fontId="74" fillId="0" borderId="11" xfId="99" applyNumberFormat="1" applyFont="1" applyFill="1" applyBorder="1" applyAlignment="1">
      <alignment horizontal="center" vertical="center" wrapText="1"/>
    </xf>
    <xf numFmtId="3" fontId="75" fillId="24" borderId="11" xfId="99" applyNumberFormat="1" applyFont="1" applyFill="1" applyBorder="1" applyAlignment="1">
      <alignment horizontal="center" vertical="center" wrapText="1"/>
    </xf>
    <xf numFmtId="176" fontId="75" fillId="24" borderId="11" xfId="99" applyNumberFormat="1" applyFont="1" applyFill="1" applyBorder="1" applyAlignment="1">
      <alignment horizontal="center" vertical="center" wrapText="1"/>
    </xf>
    <xf numFmtId="3" fontId="75" fillId="0" borderId="11" xfId="99" applyNumberFormat="1" applyFont="1" applyFill="1" applyBorder="1" applyAlignment="1">
      <alignment horizontal="center" vertical="center" wrapText="1"/>
    </xf>
    <xf numFmtId="4" fontId="75" fillId="0" borderId="11" xfId="99" applyNumberFormat="1" applyFont="1" applyFill="1" applyBorder="1" applyAlignment="1">
      <alignment horizontal="center" vertical="center" wrapText="1"/>
    </xf>
    <xf numFmtId="3" fontId="89" fillId="0" borderId="11" xfId="99" applyNumberFormat="1" applyFont="1" applyFill="1" applyBorder="1" applyAlignment="1">
      <alignment horizontal="center" vertical="center" wrapText="1"/>
    </xf>
    <xf numFmtId="4" fontId="89" fillId="0" borderId="11" xfId="99" applyNumberFormat="1" applyFont="1" applyFill="1" applyBorder="1" applyAlignment="1">
      <alignment horizontal="center" vertical="center" wrapText="1"/>
    </xf>
    <xf numFmtId="3" fontId="89" fillId="24" borderId="11" xfId="99" applyNumberFormat="1" applyFont="1" applyFill="1" applyBorder="1" applyAlignment="1">
      <alignment horizontal="center" vertical="center" wrapText="1"/>
    </xf>
    <xf numFmtId="176" fontId="89" fillId="0" borderId="11" xfId="99" applyNumberFormat="1" applyFont="1" applyFill="1" applyBorder="1" applyAlignment="1">
      <alignment horizontal="center" vertical="center" wrapText="1"/>
    </xf>
    <xf numFmtId="176" fontId="0" fillId="0" borderId="0" xfId="0" applyNumberFormat="1"/>
    <xf numFmtId="4" fontId="89" fillId="24" borderId="11" xfId="99" applyNumberFormat="1" applyFont="1" applyFill="1" applyBorder="1" applyAlignment="1">
      <alignment horizontal="center" vertical="center" wrapText="1"/>
    </xf>
    <xf numFmtId="0" fontId="48" fillId="0" borderId="11" xfId="0" applyFont="1" applyBorder="1" applyAlignment="1">
      <alignment horizontal="left" vertical="center" wrapText="1"/>
    </xf>
    <xf numFmtId="0" fontId="90" fillId="0" borderId="11" xfId="72" applyNumberFormat="1" applyFont="1" applyBorder="1" applyAlignment="1">
      <alignment horizontal="center" vertical="center" wrapText="1"/>
    </xf>
    <xf numFmtId="0" fontId="90" fillId="0" borderId="11" xfId="102" applyNumberFormat="1" applyFont="1" applyBorder="1" applyAlignment="1">
      <alignment horizontal="center" vertical="center" wrapText="1"/>
    </xf>
    <xf numFmtId="0" fontId="91" fillId="0" borderId="11" xfId="102" applyNumberFormat="1" applyFont="1" applyBorder="1" applyAlignment="1">
      <alignment horizontal="center" vertical="center" wrapText="1"/>
    </xf>
    <xf numFmtId="0" fontId="92" fillId="25" borderId="11" xfId="72" applyNumberFormat="1" applyFont="1" applyFill="1" applyBorder="1" applyAlignment="1">
      <alignment horizontal="left" vertical="center" wrapText="1"/>
    </xf>
    <xf numFmtId="1" fontId="9" fillId="24" borderId="11" xfId="72" applyNumberFormat="1" applyFont="1" applyFill="1" applyBorder="1" applyAlignment="1">
      <alignment horizontal="center" vertical="center"/>
    </xf>
    <xf numFmtId="171" fontId="86" fillId="24" borderId="11" xfId="72" applyNumberFormat="1" applyFont="1" applyFill="1" applyBorder="1" applyAlignment="1">
      <alignment horizontal="center" vertical="center"/>
    </xf>
    <xf numFmtId="177" fontId="86" fillId="24" borderId="11" xfId="72" applyNumberFormat="1" applyFont="1" applyFill="1" applyBorder="1" applyAlignment="1">
      <alignment horizontal="center" vertical="center"/>
    </xf>
    <xf numFmtId="0" fontId="64" fillId="25" borderId="11" xfId="72" applyNumberFormat="1" applyFont="1" applyFill="1" applyBorder="1" applyAlignment="1">
      <alignment horizontal="left" vertical="center" wrapText="1"/>
    </xf>
    <xf numFmtId="1" fontId="10" fillId="24" borderId="11" xfId="72" applyNumberFormat="1" applyFont="1" applyFill="1" applyBorder="1" applyAlignment="1">
      <alignment horizontal="center" vertical="center"/>
    </xf>
    <xf numFmtId="171" fontId="10" fillId="24" borderId="11" xfId="72" applyNumberFormat="1" applyFont="1" applyFill="1" applyBorder="1" applyAlignment="1">
      <alignment horizontal="center" vertical="center"/>
    </xf>
    <xf numFmtId="177" fontId="10" fillId="24" borderId="11" xfId="72" applyNumberFormat="1" applyFont="1" applyFill="1" applyBorder="1" applyAlignment="1">
      <alignment horizontal="center" vertical="center"/>
    </xf>
    <xf numFmtId="2" fontId="10" fillId="24" borderId="11" xfId="72" applyNumberFormat="1" applyFont="1" applyFill="1" applyBorder="1" applyAlignment="1">
      <alignment horizontal="center" vertical="center"/>
    </xf>
    <xf numFmtId="171" fontId="9" fillId="24" borderId="11" xfId="72" applyNumberFormat="1" applyFont="1" applyFill="1" applyBorder="1" applyAlignment="1">
      <alignment horizontal="center" vertical="center"/>
    </xf>
    <xf numFmtId="0" fontId="89" fillId="25" borderId="11" xfId="0" applyNumberFormat="1" applyFont="1" applyFill="1" applyBorder="1" applyAlignment="1">
      <alignment horizontal="left" vertical="center" wrapText="1"/>
    </xf>
    <xf numFmtId="177" fontId="9" fillId="24" borderId="11" xfId="72" applyNumberFormat="1" applyFont="1" applyFill="1" applyBorder="1" applyAlignment="1">
      <alignment horizontal="center" vertical="center"/>
    </xf>
    <xf numFmtId="0" fontId="93" fillId="25" borderId="11" xfId="72" applyNumberFormat="1" applyFont="1" applyFill="1" applyBorder="1" applyAlignment="1">
      <alignment horizontal="left" vertical="center" wrapText="1"/>
    </xf>
    <xf numFmtId="0" fontId="72" fillId="24" borderId="11" xfId="0" applyFont="1" applyFill="1" applyBorder="1" applyAlignment="1">
      <alignment horizontal="center" vertical="center"/>
    </xf>
    <xf numFmtId="0" fontId="94" fillId="24" borderId="11" xfId="0" applyFont="1" applyFill="1" applyBorder="1" applyAlignment="1">
      <alignment horizontal="center" vertical="center"/>
    </xf>
    <xf numFmtId="0" fontId="72" fillId="24" borderId="11" xfId="0" applyFont="1" applyFill="1" applyBorder="1" applyAlignment="1">
      <alignment horizontal="left" vertical="center" indent="1"/>
    </xf>
    <xf numFmtId="0" fontId="94" fillId="24" borderId="11" xfId="0" applyFont="1" applyFill="1" applyBorder="1" applyAlignment="1">
      <alignment horizontal="left" vertical="center" indent="1"/>
    </xf>
    <xf numFmtId="0" fontId="72" fillId="0" borderId="11" xfId="0" applyFont="1" applyFill="1" applyBorder="1" applyAlignment="1">
      <alignment horizontal="left" vertical="center" wrapText="1" indent="1"/>
    </xf>
    <xf numFmtId="171" fontId="94" fillId="24" borderId="11" xfId="0" applyNumberFormat="1" applyFont="1" applyFill="1" applyBorder="1" applyAlignment="1">
      <alignment horizontal="center" vertical="center"/>
    </xf>
    <xf numFmtId="0" fontId="72" fillId="24" borderId="11" xfId="0" applyFont="1" applyFill="1" applyBorder="1" applyAlignment="1">
      <alignment horizontal="left" vertical="center" wrapText="1" indent="1"/>
    </xf>
    <xf numFmtId="2" fontId="94" fillId="24" borderId="11" xfId="0" applyNumberFormat="1" applyFont="1" applyFill="1" applyBorder="1" applyAlignment="1">
      <alignment horizontal="center" vertical="center"/>
    </xf>
    <xf numFmtId="0" fontId="95" fillId="0" borderId="11" xfId="72" applyNumberFormat="1" applyFont="1" applyBorder="1" applyAlignment="1">
      <alignment horizontal="center" vertical="center" wrapText="1"/>
    </xf>
    <xf numFmtId="171" fontId="9" fillId="0" borderId="11" xfId="99" applyNumberFormat="1" applyFont="1" applyBorder="1" applyAlignment="1">
      <alignment horizontal="center" vertical="center"/>
    </xf>
    <xf numFmtId="171" fontId="10" fillId="24" borderId="11" xfId="99" applyNumberFormat="1" applyFont="1" applyFill="1" applyBorder="1" applyAlignment="1">
      <alignment horizontal="center" vertical="center"/>
    </xf>
    <xf numFmtId="171" fontId="9" fillId="24" borderId="11" xfId="99" applyNumberFormat="1" applyFont="1" applyFill="1" applyBorder="1" applyAlignment="1">
      <alignment horizontal="center" vertical="center"/>
    </xf>
    <xf numFmtId="171" fontId="10" fillId="0" borderId="11" xfId="99" applyNumberFormat="1" applyFont="1" applyBorder="1" applyAlignment="1">
      <alignment horizontal="center" vertical="center"/>
    </xf>
    <xf numFmtId="1" fontId="10" fillId="0" borderId="0" xfId="99" applyNumberFormat="1" applyFont="1" applyBorder="1" applyAlignment="1">
      <alignment horizontal="center" vertical="center"/>
    </xf>
    <xf numFmtId="0" fontId="4" fillId="0" borderId="0" xfId="1"/>
    <xf numFmtId="0" fontId="49" fillId="0" borderId="11" xfId="1" applyFont="1" applyBorder="1" applyAlignment="1">
      <alignment horizontal="center" vertical="center" wrapText="1"/>
    </xf>
    <xf numFmtId="0" fontId="10" fillId="0" borderId="12" xfId="1" applyFont="1" applyBorder="1" applyAlignment="1">
      <alignment vertical="center" wrapText="1"/>
    </xf>
    <xf numFmtId="0" fontId="72" fillId="0" borderId="11" xfId="1" applyFont="1" applyFill="1" applyBorder="1" applyAlignment="1">
      <alignment horizontal="center" vertical="center"/>
    </xf>
    <xf numFmtId="176" fontId="10" fillId="0" borderId="11" xfId="104" applyNumberFormat="1" applyFont="1" applyFill="1" applyBorder="1" applyAlignment="1">
      <alignment horizontal="center" vertical="center" wrapText="1"/>
    </xf>
    <xf numFmtId="171" fontId="10" fillId="0" borderId="11" xfId="104" applyNumberFormat="1" applyFont="1" applyFill="1" applyBorder="1" applyAlignment="1">
      <alignment horizontal="center" vertical="center" wrapText="1"/>
    </xf>
    <xf numFmtId="0" fontId="10" fillId="24" borderId="12" xfId="1" applyFont="1" applyFill="1" applyBorder="1" applyAlignment="1">
      <alignment vertical="center" wrapText="1"/>
    </xf>
    <xf numFmtId="176" fontId="10" fillId="0" borderId="11" xfId="99" applyNumberFormat="1" applyFont="1" applyFill="1" applyBorder="1" applyAlignment="1">
      <alignment horizontal="center" vertical="center" wrapText="1"/>
    </xf>
    <xf numFmtId="171" fontId="10" fillId="0" borderId="11" xfId="99" applyNumberFormat="1" applyFont="1" applyFill="1" applyBorder="1" applyAlignment="1">
      <alignment horizontal="center" vertical="center" wrapText="1"/>
    </xf>
    <xf numFmtId="171" fontId="10" fillId="0" borderId="16" xfId="99" applyNumberFormat="1" applyFont="1" applyFill="1" applyBorder="1" applyAlignment="1">
      <alignment horizontal="center" vertical="center" wrapText="1"/>
    </xf>
    <xf numFmtId="0" fontId="9" fillId="0" borderId="12" xfId="1" applyFont="1" applyBorder="1" applyAlignment="1">
      <alignment vertical="center" wrapText="1"/>
    </xf>
    <xf numFmtId="176" fontId="9" fillId="0" borderId="11" xfId="99" applyNumberFormat="1" applyFont="1" applyFill="1" applyBorder="1" applyAlignment="1">
      <alignment horizontal="center" vertical="center" wrapText="1"/>
    </xf>
    <xf numFmtId="176" fontId="9" fillId="0" borderId="11" xfId="104" applyNumberFormat="1" applyFont="1" applyFill="1" applyBorder="1" applyAlignment="1">
      <alignment horizontal="center" vertical="center" wrapText="1"/>
    </xf>
    <xf numFmtId="171" fontId="9" fillId="0" borderId="11" xfId="99" applyNumberFormat="1" applyFont="1" applyFill="1" applyBorder="1" applyAlignment="1">
      <alignment horizontal="center" vertical="center" wrapText="1"/>
    </xf>
    <xf numFmtId="171" fontId="9" fillId="0" borderId="11" xfId="104" applyNumberFormat="1" applyFont="1" applyFill="1" applyBorder="1" applyAlignment="1">
      <alignment horizontal="center" vertical="center" wrapText="1"/>
    </xf>
    <xf numFmtId="171" fontId="72" fillId="0" borderId="11" xfId="1" applyNumberFormat="1" applyFont="1" applyFill="1" applyBorder="1" applyAlignment="1">
      <alignment horizontal="center" vertical="center"/>
    </xf>
    <xf numFmtId="171" fontId="10" fillId="0" borderId="11" xfId="105" applyNumberFormat="1" applyFont="1" applyFill="1" applyBorder="1" applyAlignment="1">
      <alignment horizontal="center" vertical="center" wrapText="1"/>
    </xf>
    <xf numFmtId="176" fontId="10" fillId="0" borderId="11" xfId="105" applyNumberFormat="1" applyFont="1" applyFill="1" applyBorder="1" applyAlignment="1">
      <alignment horizontal="center" vertical="center" wrapText="1"/>
    </xf>
    <xf numFmtId="176" fontId="10" fillId="0" borderId="16" xfId="99" applyNumberFormat="1" applyFont="1" applyFill="1" applyBorder="1" applyAlignment="1">
      <alignment horizontal="center" vertical="center" wrapText="1"/>
    </xf>
    <xf numFmtId="0" fontId="9" fillId="0" borderId="11" xfId="1" applyFont="1" applyBorder="1" applyAlignment="1">
      <alignment horizontal="left" vertical="center" wrapText="1"/>
    </xf>
    <xf numFmtId="176" fontId="9" fillId="0" borderId="11" xfId="105" applyNumberFormat="1" applyFont="1" applyFill="1" applyBorder="1" applyAlignment="1">
      <alignment horizontal="center" vertical="center" wrapText="1"/>
    </xf>
    <xf numFmtId="171" fontId="9" fillId="0" borderId="11" xfId="105" applyNumberFormat="1" applyFont="1" applyFill="1" applyBorder="1" applyAlignment="1">
      <alignment horizontal="center" vertical="center" wrapText="1"/>
    </xf>
    <xf numFmtId="176" fontId="10" fillId="0" borderId="11" xfId="106" applyNumberFormat="1" applyFont="1" applyFill="1" applyBorder="1" applyAlignment="1">
      <alignment horizontal="center" vertical="center" wrapText="1"/>
    </xf>
    <xf numFmtId="171" fontId="10" fillId="0" borderId="11" xfId="106" applyNumberFormat="1" applyFont="1" applyFill="1" applyBorder="1" applyAlignment="1">
      <alignment horizontal="center" vertical="center" wrapText="1"/>
    </xf>
    <xf numFmtId="176" fontId="9" fillId="0" borderId="11" xfId="106" applyNumberFormat="1" applyFont="1" applyFill="1" applyBorder="1" applyAlignment="1">
      <alignment horizontal="center" vertical="center" wrapText="1"/>
    </xf>
    <xf numFmtId="171" fontId="9" fillId="0" borderId="11" xfId="106" applyNumberFormat="1" applyFont="1" applyFill="1" applyBorder="1" applyAlignment="1">
      <alignment horizontal="center" vertical="center" wrapText="1"/>
    </xf>
    <xf numFmtId="0" fontId="35" fillId="0" borderId="0" xfId="1" applyFont="1" applyAlignment="1">
      <alignment horizontal="center" vertical="center"/>
    </xf>
    <xf numFmtId="0" fontId="43" fillId="0" borderId="11" xfId="1" applyFont="1" applyBorder="1" applyAlignment="1">
      <alignment horizontal="center" vertical="center" wrapText="1"/>
    </xf>
    <xf numFmtId="0" fontId="43" fillId="0" borderId="11" xfId="1" applyFont="1" applyFill="1" applyBorder="1" applyAlignment="1">
      <alignment horizontal="center" vertical="center" wrapText="1"/>
    </xf>
    <xf numFmtId="0" fontId="42" fillId="0" borderId="11" xfId="1" applyFont="1" applyBorder="1" applyAlignment="1">
      <alignment horizontal="left" vertical="center" wrapText="1"/>
    </xf>
    <xf numFmtId="3" fontId="35" fillId="0" borderId="11" xfId="107" applyNumberFormat="1" applyFont="1" applyFill="1" applyBorder="1" applyAlignment="1">
      <alignment horizontal="center" vertical="center" wrapText="1"/>
    </xf>
    <xf numFmtId="171" fontId="35" fillId="0" borderId="11" xfId="107" applyNumberFormat="1" applyFont="1" applyFill="1" applyBorder="1" applyAlignment="1">
      <alignment horizontal="center" vertical="center" wrapText="1"/>
    </xf>
    <xf numFmtId="3" fontId="35" fillId="0" borderId="11" xfId="108" applyNumberFormat="1" applyFont="1" applyFill="1" applyBorder="1" applyAlignment="1">
      <alignment horizontal="center" vertical="center"/>
    </xf>
    <xf numFmtId="2" fontId="35" fillId="0" borderId="11" xfId="108" applyNumberFormat="1" applyFont="1" applyFill="1" applyBorder="1" applyAlignment="1">
      <alignment horizontal="center" vertical="center"/>
    </xf>
    <xf numFmtId="171" fontId="35" fillId="0" borderId="11" xfId="108" applyNumberFormat="1" applyFont="1" applyFill="1" applyBorder="1" applyAlignment="1">
      <alignment horizontal="center" vertical="center"/>
    </xf>
    <xf numFmtId="0" fontId="35" fillId="0" borderId="0" xfId="1" applyFont="1"/>
    <xf numFmtId="0" fontId="48" fillId="0" borderId="11" xfId="1" applyFont="1" applyBorder="1" applyAlignment="1">
      <alignment horizontal="left" vertical="center" wrapText="1"/>
    </xf>
    <xf numFmtId="0" fontId="58" fillId="24" borderId="0" xfId="1" applyFont="1" applyFill="1"/>
    <xf numFmtId="0" fontId="58" fillId="0" borderId="0" xfId="1" applyFont="1"/>
    <xf numFmtId="1" fontId="35" fillId="0" borderId="11" xfId="108" applyNumberFormat="1" applyFont="1" applyFill="1" applyBorder="1" applyAlignment="1">
      <alignment horizontal="center" vertical="center"/>
    </xf>
    <xf numFmtId="3" fontId="35" fillId="0" borderId="11" xfId="108" applyNumberFormat="1" applyFont="1" applyFill="1" applyBorder="1" applyAlignment="1">
      <alignment horizontal="center" vertical="center" wrapText="1"/>
    </xf>
    <xf numFmtId="171" fontId="35" fillId="0" borderId="11" xfId="108" applyNumberFormat="1" applyFont="1" applyFill="1" applyBorder="1" applyAlignment="1">
      <alignment horizontal="center" vertical="center" wrapText="1"/>
    </xf>
    <xf numFmtId="2" fontId="35" fillId="0" borderId="11" xfId="107" applyNumberFormat="1" applyFont="1" applyFill="1" applyBorder="1" applyAlignment="1">
      <alignment horizontal="center" vertical="center" wrapText="1"/>
    </xf>
    <xf numFmtId="0" fontId="41" fillId="0" borderId="11" xfId="1" applyFont="1" applyBorder="1" applyAlignment="1">
      <alignment horizontal="left" vertical="center" wrapText="1" indent="3"/>
    </xf>
    <xf numFmtId="0" fontId="35" fillId="0" borderId="0" xfId="1" applyFont="1" applyFill="1"/>
    <xf numFmtId="0" fontId="44" fillId="0" borderId="11" xfId="1" applyFont="1" applyBorder="1" applyAlignment="1">
      <alignment horizontal="center" vertical="center" wrapText="1"/>
    </xf>
    <xf numFmtId="0" fontId="44" fillId="0" borderId="11" xfId="1" applyFont="1" applyFill="1" applyBorder="1" applyAlignment="1">
      <alignment horizontal="center" vertical="center" wrapText="1"/>
    </xf>
    <xf numFmtId="176" fontId="35" fillId="0" borderId="11" xfId="107" applyNumberFormat="1" applyFont="1" applyFill="1" applyBorder="1" applyAlignment="1">
      <alignment horizontal="center" vertical="center" wrapText="1"/>
    </xf>
    <xf numFmtId="3" fontId="35" fillId="0" borderId="11" xfId="109" applyNumberFormat="1" applyFont="1" applyFill="1" applyBorder="1" applyAlignment="1">
      <alignment horizontal="center" vertical="center" wrapText="1"/>
    </xf>
    <xf numFmtId="171" fontId="35" fillId="0" borderId="11" xfId="109" applyNumberFormat="1" applyFont="1" applyFill="1" applyBorder="1" applyAlignment="1">
      <alignment horizontal="center" vertical="center" wrapText="1"/>
    </xf>
    <xf numFmtId="0" fontId="95" fillId="0" borderId="11" xfId="1" applyFont="1" applyBorder="1" applyAlignment="1">
      <alignment horizontal="left" vertical="center" wrapText="1"/>
    </xf>
    <xf numFmtId="3" fontId="35" fillId="0" borderId="11" xfId="109" applyNumberFormat="1" applyFont="1" applyFill="1" applyBorder="1" applyAlignment="1">
      <alignment horizontal="center" vertical="center"/>
    </xf>
    <xf numFmtId="1" fontId="35" fillId="0" borderId="11" xfId="109" applyNumberFormat="1" applyFont="1" applyFill="1" applyBorder="1" applyAlignment="1">
      <alignment horizontal="center" vertical="center"/>
    </xf>
    <xf numFmtId="1" fontId="35" fillId="0" borderId="11" xfId="109" applyNumberFormat="1" applyFont="1" applyFill="1" applyBorder="1" applyAlignment="1">
      <alignment horizontal="center" vertical="center" wrapText="1"/>
    </xf>
    <xf numFmtId="0" fontId="97" fillId="0" borderId="11" xfId="109" applyNumberFormat="1" applyFont="1" applyBorder="1" applyAlignment="1">
      <alignment horizontal="left" vertical="center" wrapText="1"/>
    </xf>
    <xf numFmtId="0" fontId="49" fillId="0" borderId="11" xfId="1" applyFont="1" applyBorder="1" applyAlignment="1">
      <alignment horizontal="left" vertical="center" wrapText="1"/>
    </xf>
    <xf numFmtId="3" fontId="46" fillId="0" borderId="11" xfId="107" applyNumberFormat="1" applyFont="1" applyFill="1" applyBorder="1" applyAlignment="1">
      <alignment horizontal="center" vertical="center" wrapText="1"/>
    </xf>
    <xf numFmtId="176" fontId="45" fillId="0" borderId="11" xfId="107" applyNumberFormat="1" applyFont="1" applyFill="1" applyBorder="1" applyAlignment="1">
      <alignment horizontal="center" vertical="center" wrapText="1"/>
    </xf>
    <xf numFmtId="3" fontId="46" fillId="0" borderId="11" xfId="109" applyNumberFormat="1" applyFont="1" applyFill="1" applyBorder="1" applyAlignment="1">
      <alignment horizontal="center" vertical="center" wrapText="1"/>
    </xf>
    <xf numFmtId="3" fontId="45" fillId="0" borderId="11" xfId="109" applyNumberFormat="1" applyFont="1" applyFill="1" applyBorder="1" applyAlignment="1">
      <alignment horizontal="center" vertical="center" wrapText="1"/>
    </xf>
    <xf numFmtId="171" fontId="45" fillId="0" borderId="11" xfId="109" applyNumberFormat="1" applyFont="1" applyFill="1" applyBorder="1" applyAlignment="1">
      <alignment horizontal="center" vertical="center" wrapText="1"/>
    </xf>
    <xf numFmtId="3" fontId="45" fillId="0" borderId="11" xfId="107" applyNumberFormat="1" applyFont="1" applyFill="1" applyBorder="1" applyAlignment="1">
      <alignment horizontal="center" vertical="center" wrapText="1"/>
    </xf>
    <xf numFmtId="0" fontId="49" fillId="0" borderId="11" xfId="1" applyFont="1" applyFill="1" applyBorder="1" applyAlignment="1">
      <alignment vertical="center"/>
    </xf>
    <xf numFmtId="0" fontId="46" fillId="0" borderId="11" xfId="1" applyFont="1" applyBorder="1" applyAlignment="1">
      <alignment horizontal="center" vertical="center"/>
    </xf>
    <xf numFmtId="173" fontId="35" fillId="0" borderId="11" xfId="110" applyNumberFormat="1" applyFont="1" applyFill="1" applyBorder="1" applyAlignment="1">
      <alignment horizontal="center" vertical="center" wrapText="1"/>
    </xf>
    <xf numFmtId="3" fontId="35" fillId="0" borderId="11" xfId="111" applyNumberFormat="1" applyFont="1" applyFill="1" applyBorder="1" applyAlignment="1">
      <alignment horizontal="center" vertical="center" wrapText="1"/>
    </xf>
    <xf numFmtId="171" fontId="35" fillId="0" borderId="11" xfId="111" applyNumberFormat="1" applyFont="1" applyFill="1" applyBorder="1" applyAlignment="1">
      <alignment horizontal="center" vertical="center" wrapText="1"/>
    </xf>
    <xf numFmtId="3" fontId="35" fillId="0" borderId="11" xfId="112" applyNumberFormat="1" applyFont="1" applyFill="1" applyBorder="1" applyAlignment="1">
      <alignment horizontal="center" vertical="center"/>
    </xf>
    <xf numFmtId="3" fontId="76" fillId="0" borderId="11" xfId="111" applyNumberFormat="1" applyFont="1" applyFill="1" applyBorder="1" applyAlignment="1">
      <alignment horizontal="center" vertical="center" wrapText="1"/>
    </xf>
    <xf numFmtId="1" fontId="35" fillId="0" borderId="11" xfId="112" applyNumberFormat="1" applyFont="1" applyFill="1" applyBorder="1" applyAlignment="1">
      <alignment horizontal="center" vertical="center"/>
    </xf>
    <xf numFmtId="3" fontId="35" fillId="0" borderId="11" xfId="112" applyNumberFormat="1" applyFont="1" applyFill="1" applyBorder="1" applyAlignment="1">
      <alignment horizontal="center" vertical="center" wrapText="1"/>
    </xf>
    <xf numFmtId="0" fontId="95" fillId="0" borderId="11" xfId="1" applyFont="1" applyBorder="1" applyAlignment="1">
      <alignment vertical="center" wrapText="1"/>
    </xf>
    <xf numFmtId="171" fontId="35" fillId="0" borderId="11" xfId="113" applyNumberFormat="1" applyFont="1" applyFill="1" applyBorder="1" applyAlignment="1">
      <alignment horizontal="center" vertical="center"/>
    </xf>
    <xf numFmtId="3" fontId="35" fillId="0" borderId="11" xfId="114" applyNumberFormat="1" applyFont="1" applyFill="1" applyBorder="1" applyAlignment="1">
      <alignment horizontal="center" vertical="center" wrapText="1"/>
    </xf>
    <xf numFmtId="171" fontId="35" fillId="0" borderId="11" xfId="114" applyNumberFormat="1" applyFont="1" applyFill="1" applyBorder="1" applyAlignment="1">
      <alignment horizontal="center" vertical="center" wrapText="1"/>
    </xf>
    <xf numFmtId="3" fontId="35" fillId="0" borderId="11" xfId="113" applyNumberFormat="1" applyFont="1" applyFill="1" applyBorder="1" applyAlignment="1">
      <alignment horizontal="center" vertical="center"/>
    </xf>
    <xf numFmtId="0" fontId="95" fillId="0" borderId="11" xfId="1" applyFont="1" applyBorder="1" applyAlignment="1">
      <alignment horizontal="left" vertical="center" wrapText="1" indent="1"/>
    </xf>
    <xf numFmtId="171" fontId="35" fillId="0" borderId="11" xfId="107" applyNumberFormat="1" applyFont="1" applyFill="1" applyBorder="1" applyAlignment="1">
      <alignment horizontal="center" vertical="center"/>
    </xf>
    <xf numFmtId="3" fontId="35" fillId="0" borderId="11" xfId="114" applyNumberFormat="1" applyFont="1" applyFill="1" applyBorder="1" applyAlignment="1">
      <alignment horizontal="center" vertical="center"/>
    </xf>
    <xf numFmtId="171" fontId="35" fillId="0" borderId="11" xfId="114" applyNumberFormat="1" applyFont="1" applyFill="1" applyBorder="1" applyAlignment="1">
      <alignment horizontal="center" vertical="center"/>
    </xf>
    <xf numFmtId="171" fontId="35" fillId="0" borderId="11" xfId="1" applyNumberFormat="1" applyFont="1" applyFill="1" applyBorder="1" applyAlignment="1">
      <alignment horizontal="center" vertical="center"/>
    </xf>
    <xf numFmtId="0" fontId="35" fillId="0" borderId="11" xfId="1" applyFont="1" applyFill="1" applyBorder="1" applyAlignment="1">
      <alignment horizontal="center" vertical="center"/>
    </xf>
    <xf numFmtId="1" fontId="35" fillId="0" borderId="11" xfId="114" applyNumberFormat="1" applyFont="1" applyFill="1" applyBorder="1" applyAlignment="1">
      <alignment horizontal="center" vertical="center"/>
    </xf>
    <xf numFmtId="1" fontId="35" fillId="0" borderId="11" xfId="114" applyNumberFormat="1" applyFont="1" applyFill="1" applyBorder="1" applyAlignment="1">
      <alignment horizontal="center" vertical="center" wrapText="1"/>
    </xf>
    <xf numFmtId="0" fontId="99" fillId="0" borderId="11" xfId="114" applyNumberFormat="1" applyFont="1" applyBorder="1" applyAlignment="1">
      <alignment horizontal="left" wrapText="1"/>
    </xf>
    <xf numFmtId="3" fontId="45" fillId="0" borderId="11" xfId="111" applyNumberFormat="1" applyFont="1" applyFill="1" applyBorder="1" applyAlignment="1">
      <alignment horizontal="center" vertical="center" wrapText="1"/>
    </xf>
    <xf numFmtId="171" fontId="45" fillId="0" borderId="11" xfId="107" applyNumberFormat="1" applyFont="1" applyFill="1" applyBorder="1" applyAlignment="1">
      <alignment horizontal="center" vertical="center"/>
    </xf>
    <xf numFmtId="3" fontId="45" fillId="0" borderId="11" xfId="114" applyNumberFormat="1" applyFont="1" applyFill="1" applyBorder="1" applyAlignment="1">
      <alignment horizontal="center" vertical="center" wrapText="1"/>
    </xf>
    <xf numFmtId="176" fontId="45" fillId="0" borderId="11" xfId="114" applyNumberFormat="1" applyFont="1" applyFill="1" applyBorder="1" applyAlignment="1">
      <alignment horizontal="center" vertical="center" wrapText="1"/>
    </xf>
    <xf numFmtId="3" fontId="45" fillId="0" borderId="11" xfId="113" applyNumberFormat="1" applyFont="1" applyFill="1" applyBorder="1" applyAlignment="1">
      <alignment horizontal="center" vertical="center"/>
    </xf>
    <xf numFmtId="171" fontId="45" fillId="0" borderId="11" xfId="114" applyNumberFormat="1" applyFont="1" applyFill="1" applyBorder="1" applyAlignment="1">
      <alignment horizontal="center" vertical="center" wrapText="1"/>
    </xf>
    <xf numFmtId="0" fontId="35" fillId="0" borderId="11" xfId="1" applyFont="1" applyBorder="1" applyAlignment="1">
      <alignment horizontal="left" vertical="center" wrapText="1"/>
    </xf>
    <xf numFmtId="3" fontId="35" fillId="0" borderId="11" xfId="115" applyNumberFormat="1" applyFont="1" applyFill="1" applyBorder="1" applyAlignment="1">
      <alignment horizontal="center" vertical="center" wrapText="1"/>
    </xf>
    <xf numFmtId="171" fontId="35" fillId="0" borderId="11" xfId="115" applyNumberFormat="1" applyFont="1" applyFill="1" applyBorder="1" applyAlignment="1">
      <alignment horizontal="center" vertical="center" wrapText="1"/>
    </xf>
    <xf numFmtId="3" fontId="35" fillId="0" borderId="11" xfId="116" applyNumberFormat="1" applyFont="1" applyFill="1" applyBorder="1" applyAlignment="1">
      <alignment horizontal="center" vertical="center"/>
    </xf>
    <xf numFmtId="1" fontId="35" fillId="0" borderId="11" xfId="115" applyNumberFormat="1" applyFont="1" applyFill="1" applyBorder="1" applyAlignment="1">
      <alignment horizontal="center" vertical="center" wrapText="1"/>
    </xf>
    <xf numFmtId="1" fontId="35" fillId="0" borderId="11" xfId="116" applyNumberFormat="1" applyFont="1" applyFill="1" applyBorder="1" applyAlignment="1">
      <alignment horizontal="center" vertical="center"/>
    </xf>
    <xf numFmtId="2" fontId="35" fillId="0" borderId="11" xfId="115" applyNumberFormat="1" applyFont="1" applyFill="1" applyBorder="1" applyAlignment="1">
      <alignment horizontal="center" vertical="center" wrapText="1"/>
    </xf>
    <xf numFmtId="3" fontId="35" fillId="0" borderId="11" xfId="116" applyNumberFormat="1" applyFont="1" applyFill="1" applyBorder="1" applyAlignment="1">
      <alignment horizontal="center" vertical="center" wrapText="1"/>
    </xf>
    <xf numFmtId="1" fontId="35" fillId="0" borderId="11" xfId="116" applyNumberFormat="1" applyFont="1" applyFill="1" applyBorder="1" applyAlignment="1">
      <alignment horizontal="center" vertical="center" wrapText="1"/>
    </xf>
    <xf numFmtId="3" fontId="35" fillId="0" borderId="11" xfId="117" applyNumberFormat="1" applyFont="1" applyFill="1" applyBorder="1" applyAlignment="1">
      <alignment horizontal="center" vertical="center" wrapText="1"/>
    </xf>
    <xf numFmtId="3" fontId="35" fillId="0" borderId="11" xfId="117" applyNumberFormat="1" applyFont="1" applyFill="1" applyBorder="1" applyAlignment="1">
      <alignment horizontal="center" vertical="center"/>
    </xf>
    <xf numFmtId="1" fontId="35" fillId="0" borderId="11" xfId="117" applyNumberFormat="1" applyFont="1" applyFill="1" applyBorder="1" applyAlignment="1">
      <alignment horizontal="center" vertical="center"/>
    </xf>
    <xf numFmtId="1" fontId="35" fillId="0" borderId="11" xfId="117" applyNumberFormat="1" applyFont="1" applyFill="1" applyBorder="1" applyAlignment="1">
      <alignment horizontal="center" vertical="center" wrapText="1"/>
    </xf>
    <xf numFmtId="0" fontId="99" fillId="0" borderId="11" xfId="117" applyNumberFormat="1" applyFont="1" applyBorder="1" applyAlignment="1">
      <alignment horizontal="left" wrapText="1"/>
    </xf>
    <xf numFmtId="3" fontId="45" fillId="0" borderId="11" xfId="115" applyNumberFormat="1" applyFont="1" applyFill="1" applyBorder="1" applyAlignment="1">
      <alignment horizontal="center" vertical="center" wrapText="1"/>
    </xf>
    <xf numFmtId="176" fontId="45" fillId="0" borderId="11" xfId="115" applyNumberFormat="1" applyFont="1" applyFill="1" applyBorder="1" applyAlignment="1">
      <alignment horizontal="center" vertical="center" wrapText="1"/>
    </xf>
    <xf numFmtId="3" fontId="45" fillId="0" borderId="11" xfId="117" applyNumberFormat="1" applyFont="1" applyFill="1" applyBorder="1" applyAlignment="1">
      <alignment horizontal="center" vertical="center" wrapText="1"/>
    </xf>
    <xf numFmtId="176" fontId="45" fillId="0" borderId="11" xfId="117" applyNumberFormat="1" applyFont="1" applyFill="1" applyBorder="1" applyAlignment="1">
      <alignment horizontal="center" vertical="center" wrapText="1"/>
    </xf>
    <xf numFmtId="171" fontId="45" fillId="0" borderId="11" xfId="115" applyNumberFormat="1" applyFont="1" applyFill="1" applyBorder="1" applyAlignment="1">
      <alignment horizontal="center" vertical="center" wrapText="1"/>
    </xf>
    <xf numFmtId="171" fontId="45" fillId="0" borderId="11" xfId="117" applyNumberFormat="1" applyFont="1" applyFill="1" applyBorder="1" applyAlignment="1">
      <alignment horizontal="center" vertical="center" wrapText="1"/>
    </xf>
    <xf numFmtId="3" fontId="35" fillId="0" borderId="11" xfId="118" applyNumberFormat="1" applyFont="1" applyFill="1" applyBorder="1" applyAlignment="1">
      <alignment horizontal="center" vertical="center"/>
    </xf>
    <xf numFmtId="1" fontId="35" fillId="0" borderId="11" xfId="118" applyNumberFormat="1" applyFont="1" applyFill="1" applyBorder="1" applyAlignment="1">
      <alignment horizontal="center" vertical="center"/>
    </xf>
    <xf numFmtId="3" fontId="35" fillId="0" borderId="11" xfId="118" applyNumberFormat="1" applyFont="1" applyFill="1" applyBorder="1" applyAlignment="1">
      <alignment horizontal="center" vertical="center" wrapText="1"/>
    </xf>
    <xf numFmtId="1" fontId="35" fillId="0" borderId="11" xfId="118" applyNumberFormat="1" applyFont="1" applyFill="1" applyBorder="1" applyAlignment="1">
      <alignment horizontal="center" vertical="center" wrapText="1"/>
    </xf>
    <xf numFmtId="3" fontId="35" fillId="0" borderId="11" xfId="115" applyNumberFormat="1" applyFont="1" applyFill="1" applyBorder="1" applyAlignment="1">
      <alignment horizontal="center" vertical="center"/>
    </xf>
    <xf numFmtId="171" fontId="35" fillId="0" borderId="11" xfId="115" applyNumberFormat="1" applyFont="1" applyFill="1" applyBorder="1" applyAlignment="1">
      <alignment horizontal="center" vertical="center"/>
    </xf>
    <xf numFmtId="3" fontId="35" fillId="0" borderId="11" xfId="119" applyNumberFormat="1" applyFont="1" applyFill="1" applyBorder="1" applyAlignment="1">
      <alignment horizontal="center" vertical="center" wrapText="1"/>
    </xf>
    <xf numFmtId="1" fontId="35" fillId="0" borderId="11" xfId="119" applyNumberFormat="1" applyFont="1" applyFill="1" applyBorder="1" applyAlignment="1">
      <alignment horizontal="center" vertical="center"/>
    </xf>
    <xf numFmtId="3" fontId="35" fillId="0" borderId="11" xfId="119" applyNumberFormat="1" applyFont="1" applyFill="1" applyBorder="1" applyAlignment="1">
      <alignment horizontal="center" vertical="center"/>
    </xf>
    <xf numFmtId="1" fontId="35" fillId="0" borderId="11" xfId="119" applyNumberFormat="1" applyFont="1" applyFill="1" applyBorder="1" applyAlignment="1">
      <alignment horizontal="center" vertical="center" wrapText="1"/>
    </xf>
    <xf numFmtId="0" fontId="99" fillId="0" borderId="11" xfId="119" applyNumberFormat="1" applyFont="1" applyBorder="1" applyAlignment="1">
      <alignment horizontal="left" wrapText="1"/>
    </xf>
    <xf numFmtId="0" fontId="45" fillId="0" borderId="11" xfId="1" applyFont="1" applyBorder="1" applyAlignment="1">
      <alignment horizontal="left" vertical="center" wrapText="1"/>
    </xf>
    <xf numFmtId="3" fontId="45" fillId="0" borderId="11" xfId="120" applyNumberFormat="1" applyFont="1" applyFill="1" applyBorder="1" applyAlignment="1">
      <alignment horizontal="center" vertical="center"/>
    </xf>
    <xf numFmtId="171" fontId="45" fillId="0" borderId="11" xfId="115" applyNumberFormat="1" applyFont="1" applyFill="1" applyBorder="1" applyAlignment="1">
      <alignment horizontal="center" vertical="center"/>
    </xf>
    <xf numFmtId="3" fontId="45" fillId="0" borderId="11" xfId="119" applyNumberFormat="1" applyFont="1" applyFill="1" applyBorder="1" applyAlignment="1">
      <alignment horizontal="center" vertical="center" wrapText="1"/>
    </xf>
    <xf numFmtId="176" fontId="45" fillId="0" borderId="11" xfId="119" applyNumberFormat="1" applyFont="1" applyFill="1" applyBorder="1" applyAlignment="1">
      <alignment horizontal="center" vertical="center" wrapText="1"/>
    </xf>
    <xf numFmtId="171" fontId="45" fillId="0" borderId="11" xfId="119" applyNumberFormat="1" applyFont="1" applyFill="1" applyBorder="1" applyAlignment="1">
      <alignment horizontal="center" vertical="center" wrapText="1"/>
    </xf>
    <xf numFmtId="3" fontId="35" fillId="0" borderId="11" xfId="121" applyNumberFormat="1" applyFont="1" applyFill="1" applyBorder="1" applyAlignment="1">
      <alignment horizontal="center" vertical="center"/>
    </xf>
    <xf numFmtId="171" fontId="35" fillId="0" borderId="11" xfId="121" applyNumberFormat="1" applyFont="1" applyFill="1" applyBorder="1" applyAlignment="1">
      <alignment horizontal="center" vertical="center"/>
    </xf>
    <xf numFmtId="1" fontId="35" fillId="0" borderId="11" xfId="121" applyNumberFormat="1" applyFont="1" applyFill="1" applyBorder="1" applyAlignment="1">
      <alignment horizontal="center" vertical="center"/>
    </xf>
    <xf numFmtId="1" fontId="35" fillId="0" borderId="11" xfId="115" applyNumberFormat="1" applyFont="1" applyFill="1" applyBorder="1" applyAlignment="1">
      <alignment horizontal="center" vertical="center"/>
    </xf>
    <xf numFmtId="3" fontId="35" fillId="0" borderId="11" xfId="110" applyNumberFormat="1" applyFont="1" applyFill="1" applyBorder="1" applyAlignment="1">
      <alignment horizontal="center" vertical="center" wrapText="1"/>
    </xf>
    <xf numFmtId="171" fontId="35" fillId="0" borderId="11" xfId="110" applyNumberFormat="1" applyFont="1" applyFill="1" applyBorder="1" applyAlignment="1">
      <alignment horizontal="center" vertical="center" wrapText="1"/>
    </xf>
    <xf numFmtId="3" fontId="35" fillId="0" borderId="11" xfId="122" applyNumberFormat="1" applyFont="1" applyFill="1" applyBorder="1" applyAlignment="1">
      <alignment horizontal="center" vertical="center" wrapText="1"/>
    </xf>
    <xf numFmtId="171" fontId="35" fillId="0" borderId="11" xfId="122" applyNumberFormat="1" applyFont="1" applyFill="1" applyBorder="1" applyAlignment="1">
      <alignment horizontal="center" vertical="center" wrapText="1"/>
    </xf>
    <xf numFmtId="1" fontId="35" fillId="0" borderId="11" xfId="110" applyNumberFormat="1" applyFont="1" applyFill="1" applyBorder="1" applyAlignment="1">
      <alignment horizontal="center" vertical="center" wrapText="1"/>
    </xf>
    <xf numFmtId="1" fontId="35" fillId="0" borderId="11" xfId="122" applyNumberFormat="1" applyFont="1" applyFill="1" applyBorder="1" applyAlignment="1">
      <alignment horizontal="center" vertical="center" wrapText="1"/>
    </xf>
    <xf numFmtId="1" fontId="35" fillId="0" borderId="11" xfId="122" applyNumberFormat="1" applyFont="1" applyFill="1" applyBorder="1" applyAlignment="1">
      <alignment horizontal="center" vertical="center"/>
    </xf>
    <xf numFmtId="0" fontId="100" fillId="0" borderId="11" xfId="122" applyNumberFormat="1" applyFont="1" applyBorder="1" applyAlignment="1">
      <alignment horizontal="left" vertical="center" wrapText="1"/>
    </xf>
    <xf numFmtId="3" fontId="45" fillId="0" borderId="11" xfId="110" applyNumberFormat="1" applyFont="1" applyFill="1" applyBorder="1" applyAlignment="1">
      <alignment horizontal="center" vertical="center" wrapText="1"/>
    </xf>
    <xf numFmtId="176" fontId="45" fillId="0" borderId="11" xfId="110" applyNumberFormat="1" applyFont="1" applyFill="1" applyBorder="1" applyAlignment="1">
      <alignment horizontal="center" vertical="center" wrapText="1"/>
    </xf>
    <xf numFmtId="3" fontId="45" fillId="0" borderId="11" xfId="122" applyNumberFormat="1" applyFont="1" applyFill="1" applyBorder="1" applyAlignment="1">
      <alignment horizontal="center" vertical="center" wrapText="1"/>
    </xf>
    <xf numFmtId="176" fontId="45" fillId="0" borderId="11" xfId="122" applyNumberFormat="1" applyFont="1" applyFill="1" applyBorder="1" applyAlignment="1">
      <alignment horizontal="center" vertical="center" wrapText="1"/>
    </xf>
    <xf numFmtId="171" fontId="45" fillId="0" borderId="11" xfId="122" applyNumberFormat="1" applyFont="1" applyFill="1" applyBorder="1" applyAlignment="1">
      <alignment horizontal="center" vertical="center" wrapText="1"/>
    </xf>
    <xf numFmtId="171" fontId="45" fillId="0" borderId="11" xfId="11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0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11" xfId="0" applyNumberFormat="1" applyFont="1" applyBorder="1" applyAlignment="1">
      <alignment horizontal="right" vertical="center" wrapText="1"/>
    </xf>
    <xf numFmtId="0" fontId="53" fillId="0" borderId="11" xfId="0" applyNumberFormat="1" applyFont="1" applyBorder="1" applyAlignment="1">
      <alignment horizontal="right" vertical="center" wrapText="1"/>
    </xf>
    <xf numFmtId="0" fontId="53" fillId="0" borderId="11" xfId="0" applyFont="1" applyBorder="1" applyAlignment="1">
      <alignment horizontal="center" vertical="center" wrapText="1"/>
    </xf>
    <xf numFmtId="171" fontId="53" fillId="0" borderId="11" xfId="0" applyNumberFormat="1" applyFont="1" applyBorder="1" applyAlignment="1">
      <alignment horizontal="center" vertical="center" wrapText="1"/>
    </xf>
    <xf numFmtId="0" fontId="53" fillId="0" borderId="0" xfId="0" applyFont="1" applyAlignment="1">
      <alignment wrapText="1"/>
    </xf>
    <xf numFmtId="16" fontId="10" fillId="0" borderId="11" xfId="0" applyNumberFormat="1" applyFont="1" applyBorder="1" applyAlignment="1">
      <alignment horizontal="righ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1" xfId="0" applyNumberFormat="1" applyFont="1" applyBorder="1" applyAlignment="1">
      <alignment horizontal="right" vertical="center" wrapText="1"/>
    </xf>
    <xf numFmtId="1" fontId="101" fillId="24" borderId="11" xfId="123" applyNumberFormat="1" applyFont="1" applyFill="1" applyBorder="1" applyAlignment="1">
      <alignment horizontal="center" vertical="center" wrapText="1"/>
    </xf>
    <xf numFmtId="1" fontId="10" fillId="24" borderId="11" xfId="123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76" fillId="25" borderId="11" xfId="124" applyNumberFormat="1" applyFont="1" applyFill="1" applyBorder="1" applyAlignment="1">
      <alignment horizontal="center" vertical="center" wrapText="1"/>
    </xf>
    <xf numFmtId="3" fontId="10" fillId="0" borderId="15" xfId="124" applyNumberFormat="1" applyFont="1" applyBorder="1" applyAlignment="1">
      <alignment horizontal="center" vertical="center" wrapText="1"/>
    </xf>
    <xf numFmtId="3" fontId="9" fillId="0" borderId="15" xfId="124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right" wrapText="1"/>
    </xf>
    <xf numFmtId="0" fontId="35" fillId="0" borderId="0" xfId="124" applyFont="1" applyAlignment="1">
      <alignment horizontal="left"/>
    </xf>
    <xf numFmtId="0" fontId="44" fillId="0" borderId="0" xfId="124" applyFont="1"/>
    <xf numFmtId="0" fontId="103" fillId="0" borderId="15" xfId="0" applyNumberFormat="1" applyFont="1" applyFill="1" applyBorder="1" applyAlignment="1">
      <alignment horizontal="center" vertical="center"/>
    </xf>
    <xf numFmtId="3" fontId="74" fillId="0" borderId="11" xfId="0" applyNumberFormat="1" applyFont="1" applyFill="1" applyBorder="1" applyAlignment="1">
      <alignment horizontal="center" vertical="center"/>
    </xf>
    <xf numFmtId="3" fontId="89" fillId="0" borderId="11" xfId="0" applyNumberFormat="1" applyFont="1" applyFill="1" applyBorder="1" applyAlignment="1">
      <alignment horizontal="center" vertical="center"/>
    </xf>
    <xf numFmtId="3" fontId="35" fillId="0" borderId="0" xfId="124" applyNumberFormat="1" applyFont="1" applyAlignment="1">
      <alignment horizontal="left"/>
    </xf>
    <xf numFmtId="3" fontId="74" fillId="24" borderId="11" xfId="0" applyNumberFormat="1" applyFont="1" applyFill="1" applyBorder="1" applyAlignment="1">
      <alignment horizontal="center" vertical="center"/>
    </xf>
    <xf numFmtId="3" fontId="89" fillId="24" borderId="11" xfId="0" applyNumberFormat="1" applyFont="1" applyFill="1" applyBorder="1" applyAlignment="1">
      <alignment horizontal="center" vertical="center"/>
    </xf>
    <xf numFmtId="3" fontId="10" fillId="0" borderId="11" xfId="0" applyNumberFormat="1" applyFont="1" applyFill="1" applyBorder="1" applyAlignment="1">
      <alignment horizontal="center" vertical="center"/>
    </xf>
    <xf numFmtId="3" fontId="10" fillId="24" borderId="11" xfId="0" applyNumberFormat="1" applyFont="1" applyFill="1" applyBorder="1" applyAlignment="1">
      <alignment horizontal="center" vertical="center"/>
    </xf>
    <xf numFmtId="3" fontId="10" fillId="0" borderId="11" xfId="124" applyNumberFormat="1" applyFont="1" applyBorder="1" applyAlignment="1">
      <alignment horizontal="center" vertical="center" wrapText="1"/>
    </xf>
    <xf numFmtId="3" fontId="42" fillId="0" borderId="11" xfId="124" applyNumberFormat="1" applyFont="1" applyBorder="1" applyAlignment="1">
      <alignment horizontal="center" vertical="center" wrapText="1"/>
    </xf>
    <xf numFmtId="0" fontId="9" fillId="0" borderId="11" xfId="124" applyFont="1" applyBorder="1" applyAlignment="1">
      <alignment horizontal="left" vertical="center" wrapText="1"/>
    </xf>
    <xf numFmtId="3" fontId="9" fillId="0" borderId="11" xfId="124" applyNumberFormat="1" applyFont="1" applyBorder="1" applyAlignment="1">
      <alignment horizontal="center" vertical="center"/>
    </xf>
    <xf numFmtId="0" fontId="10" fillId="0" borderId="11" xfId="124" applyFont="1" applyBorder="1" applyAlignment="1">
      <alignment horizontal="left" vertical="center" wrapText="1"/>
    </xf>
    <xf numFmtId="3" fontId="10" fillId="0" borderId="11" xfId="124" applyNumberFormat="1" applyFont="1" applyBorder="1" applyAlignment="1">
      <alignment horizontal="center" vertical="center"/>
    </xf>
    <xf numFmtId="0" fontId="72" fillId="0" borderId="0" xfId="71" applyFont="1" applyAlignment="1">
      <alignment wrapText="1"/>
    </xf>
    <xf numFmtId="0" fontId="31" fillId="0" borderId="0" xfId="71"/>
    <xf numFmtId="0" fontId="106" fillId="0" borderId="11" xfId="71" applyFont="1" applyBorder="1" applyAlignment="1">
      <alignment horizontal="center" vertical="center" wrapText="1"/>
    </xf>
    <xf numFmtId="0" fontId="72" fillId="0" borderId="11" xfId="71" applyFont="1" applyBorder="1" applyAlignment="1">
      <alignment horizontal="center" vertical="center" wrapText="1"/>
    </xf>
    <xf numFmtId="0" fontId="72" fillId="0" borderId="11" xfId="71" applyFont="1" applyBorder="1" applyAlignment="1">
      <alignment horizontal="center" vertical="center"/>
    </xf>
    <xf numFmtId="49" fontId="72" fillId="0" borderId="11" xfId="71" applyNumberFormat="1" applyFont="1" applyBorder="1" applyAlignment="1">
      <alignment horizontal="center" vertical="center"/>
    </xf>
    <xf numFmtId="0" fontId="72" fillId="0" borderId="0" xfId="71" applyFont="1" applyAlignment="1">
      <alignment horizontal="center" wrapText="1"/>
    </xf>
    <xf numFmtId="0" fontId="72" fillId="0" borderId="0" xfId="71" applyFont="1" applyBorder="1" applyAlignment="1">
      <alignment horizontal="center" vertical="center" wrapText="1"/>
    </xf>
    <xf numFmtId="1" fontId="72" fillId="0" borderId="0" xfId="71" applyNumberFormat="1" applyFont="1" applyBorder="1" applyAlignment="1">
      <alignment horizontal="center" vertical="center"/>
    </xf>
    <xf numFmtId="0" fontId="72" fillId="0" borderId="0" xfId="71" applyFont="1" applyBorder="1" applyAlignment="1">
      <alignment horizontal="center" vertical="center"/>
    </xf>
    <xf numFmtId="0" fontId="72" fillId="0" borderId="0" xfId="71" applyFont="1" applyBorder="1" applyAlignment="1">
      <alignment wrapText="1"/>
    </xf>
    <xf numFmtId="0" fontId="72" fillId="0" borderId="0" xfId="71" applyFont="1"/>
    <xf numFmtId="0" fontId="108" fillId="0" borderId="15" xfId="71" applyFont="1" applyBorder="1" applyAlignment="1">
      <alignment horizontal="center" vertical="center" wrapText="1"/>
    </xf>
    <xf numFmtId="0" fontId="108" fillId="0" borderId="21" xfId="71" applyFont="1" applyBorder="1" applyAlignment="1">
      <alignment horizontal="center" vertical="center" wrapText="1"/>
    </xf>
    <xf numFmtId="9" fontId="0" fillId="0" borderId="0" xfId="125" applyFont="1"/>
    <xf numFmtId="0" fontId="110" fillId="0" borderId="14" xfId="71" applyFont="1" applyBorder="1" applyAlignment="1">
      <alignment horizontal="center" vertical="center" wrapText="1"/>
    </xf>
    <xf numFmtId="0" fontId="110" fillId="0" borderId="11" xfId="71" applyFont="1" applyBorder="1" applyAlignment="1">
      <alignment horizontal="center" vertical="center" wrapText="1"/>
    </xf>
    <xf numFmtId="0" fontId="73" fillId="0" borderId="17" xfId="71" applyFont="1" applyBorder="1" applyAlignment="1">
      <alignment horizontal="left" vertical="center" wrapText="1"/>
    </xf>
    <xf numFmtId="0" fontId="106" fillId="24" borderId="17" xfId="71" applyFont="1" applyFill="1" applyBorder="1" applyAlignment="1">
      <alignment horizontal="center" vertical="center" wrapText="1"/>
    </xf>
    <xf numFmtId="0" fontId="106" fillId="0" borderId="17" xfId="71" applyFont="1" applyBorder="1" applyAlignment="1">
      <alignment horizontal="center" vertical="center" wrapText="1"/>
    </xf>
    <xf numFmtId="0" fontId="106" fillId="0" borderId="17" xfId="71" applyFont="1" applyBorder="1" applyAlignment="1">
      <alignment horizontal="center" vertical="center"/>
    </xf>
    <xf numFmtId="0" fontId="106" fillId="24" borderId="11" xfId="71" applyFont="1" applyFill="1" applyBorder="1" applyAlignment="1">
      <alignment horizontal="center" vertical="center" wrapText="1"/>
    </xf>
    <xf numFmtId="0" fontId="67" fillId="0" borderId="11" xfId="71" applyFont="1" applyBorder="1" applyAlignment="1">
      <alignment horizontal="left" vertical="center" wrapText="1" indent="1"/>
    </xf>
    <xf numFmtId="0" fontId="106" fillId="0" borderId="11" xfId="71" applyFont="1" applyBorder="1" applyAlignment="1">
      <alignment horizontal="center" vertical="center"/>
    </xf>
    <xf numFmtId="0" fontId="73" fillId="0" borderId="11" xfId="71" applyFont="1" applyBorder="1" applyAlignment="1">
      <alignment horizontal="left" vertical="center" wrapText="1"/>
    </xf>
    <xf numFmtId="0" fontId="73" fillId="0" borderId="11" xfId="71" applyFont="1" applyBorder="1" applyAlignment="1">
      <alignment vertical="center" wrapText="1"/>
    </xf>
    <xf numFmtId="0" fontId="111" fillId="0" borderId="11" xfId="71" applyFont="1" applyBorder="1" applyAlignment="1">
      <alignment vertical="center" wrapText="1"/>
    </xf>
    <xf numFmtId="0" fontId="107" fillId="0" borderId="11" xfId="71" applyFont="1" applyBorder="1" applyAlignment="1">
      <alignment horizontal="center" vertical="center" wrapText="1"/>
    </xf>
    <xf numFmtId="0" fontId="107" fillId="0" borderId="11" xfId="71" applyFont="1" applyBorder="1" applyAlignment="1">
      <alignment horizontal="center" vertical="center"/>
    </xf>
    <xf numFmtId="0" fontId="31" fillId="0" borderId="0" xfId="71" applyAlignment="1">
      <alignment wrapText="1"/>
    </xf>
    <xf numFmtId="0" fontId="73" fillId="0" borderId="11" xfId="71" applyFont="1" applyBorder="1" applyAlignment="1">
      <alignment horizontal="center" vertical="center" wrapText="1"/>
    </xf>
    <xf numFmtId="0" fontId="72" fillId="0" borderId="11" xfId="71" applyFont="1" applyBorder="1" applyAlignment="1">
      <alignment horizontal="left" vertical="center" wrapText="1"/>
    </xf>
    <xf numFmtId="0" fontId="94" fillId="0" borderId="11" xfId="71" applyFont="1" applyBorder="1" applyAlignment="1">
      <alignment horizontal="center" vertical="center"/>
    </xf>
    <xf numFmtId="0" fontId="70" fillId="0" borderId="11" xfId="71" applyFont="1" applyBorder="1" applyAlignment="1">
      <alignment horizontal="center" vertical="center" wrapText="1"/>
    </xf>
    <xf numFmtId="0" fontId="106" fillId="0" borderId="11" xfId="71" applyFont="1" applyBorder="1" applyAlignment="1">
      <alignment horizontal="left" vertical="center" wrapText="1"/>
    </xf>
    <xf numFmtId="0" fontId="114" fillId="0" borderId="0" xfId="71" applyFont="1"/>
    <xf numFmtId="0" fontId="115" fillId="0" borderId="0" xfId="71" applyFont="1"/>
    <xf numFmtId="0" fontId="67" fillId="0" borderId="11" xfId="126" applyFont="1" applyBorder="1" applyAlignment="1">
      <alignment horizontal="left" vertical="center" wrapText="1" indent="1"/>
    </xf>
    <xf numFmtId="0" fontId="106" fillId="0" borderId="11" xfId="71" applyFont="1" applyBorder="1" applyAlignment="1">
      <alignment vertical="center" wrapText="1"/>
    </xf>
    <xf numFmtId="0" fontId="107" fillId="0" borderId="11" xfId="71" applyFont="1" applyBorder="1" applyAlignment="1">
      <alignment vertical="center" wrapText="1"/>
    </xf>
    <xf numFmtId="0" fontId="116" fillId="0" borderId="0" xfId="71" applyFont="1"/>
    <xf numFmtId="0" fontId="72" fillId="25" borderId="11" xfId="71" applyFont="1" applyFill="1" applyBorder="1" applyAlignment="1">
      <alignment vertical="center" wrapText="1"/>
    </xf>
    <xf numFmtId="0" fontId="72" fillId="25" borderId="11" xfId="71" applyFont="1" applyFill="1" applyBorder="1" applyAlignment="1">
      <alignment horizontal="center" vertical="center" wrapText="1"/>
    </xf>
    <xf numFmtId="0" fontId="72" fillId="25" borderId="11" xfId="71" applyFont="1" applyFill="1" applyBorder="1" applyAlignment="1">
      <alignment horizontal="left" vertical="center" wrapText="1"/>
    </xf>
    <xf numFmtId="0" fontId="35" fillId="0" borderId="11" xfId="0" applyFont="1" applyBorder="1" applyAlignment="1">
      <alignment horizontal="center" vertical="center" textRotation="90" wrapText="1"/>
    </xf>
    <xf numFmtId="0" fontId="45" fillId="0" borderId="11" xfId="0" applyFont="1" applyBorder="1" applyAlignment="1">
      <alignment horizontal="center" vertical="center" wrapText="1"/>
    </xf>
    <xf numFmtId="0" fontId="35" fillId="0" borderId="11" xfId="0" applyNumberFormat="1" applyFont="1" applyBorder="1" applyAlignment="1">
      <alignment horizontal="center" vertical="center" wrapText="1"/>
    </xf>
    <xf numFmtId="171" fontId="35" fillId="0" borderId="11" xfId="0" applyNumberFormat="1" applyFont="1" applyBorder="1" applyAlignment="1">
      <alignment horizontal="center" vertical="center" wrapText="1"/>
    </xf>
    <xf numFmtId="0" fontId="73" fillId="0" borderId="11" xfId="0" applyFont="1" applyBorder="1" applyAlignment="1">
      <alignment horizontal="center"/>
    </xf>
    <xf numFmtId="0" fontId="0" fillId="0" borderId="0" xfId="0" applyBorder="1"/>
    <xf numFmtId="0" fontId="35" fillId="0" borderId="11" xfId="0" applyFont="1" applyFill="1" applyBorder="1" applyAlignment="1">
      <alignment horizontal="center"/>
    </xf>
    <xf numFmtId="0" fontId="10" fillId="0" borderId="2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5" fillId="0" borderId="11" xfId="0" applyFont="1" applyBorder="1" applyAlignment="1">
      <alignment horizontal="center" vertical="center"/>
    </xf>
    <xf numFmtId="0" fontId="45" fillId="0" borderId="11" xfId="0" applyFont="1" applyFill="1" applyBorder="1" applyAlignment="1">
      <alignment horizontal="center" vertical="center"/>
    </xf>
    <xf numFmtId="0" fontId="118" fillId="0" borderId="11" xfId="127" applyNumberFormat="1" applyFont="1" applyFill="1" applyBorder="1" applyAlignment="1">
      <alignment horizontal="center" vertical="center" wrapText="1" readingOrder="1"/>
    </xf>
    <xf numFmtId="0" fontId="118" fillId="0" borderId="27" xfId="127" applyNumberFormat="1" applyFont="1" applyFill="1" applyBorder="1" applyAlignment="1">
      <alignment horizontal="center" vertical="center" wrapText="1" readingOrder="1"/>
    </xf>
    <xf numFmtId="0" fontId="118" fillId="0" borderId="28" xfId="127" applyNumberFormat="1" applyFont="1" applyFill="1" applyBorder="1" applyAlignment="1">
      <alignment horizontal="center" vertical="center" wrapText="1" readingOrder="1"/>
    </xf>
    <xf numFmtId="0" fontId="35" fillId="0" borderId="0" xfId="0" applyFont="1" applyAlignment="1">
      <alignment horizontal="left" wrapText="1"/>
    </xf>
    <xf numFmtId="0" fontId="42" fillId="0" borderId="11" xfId="0" applyFont="1" applyBorder="1" applyAlignment="1">
      <alignment horizontal="center" vertical="center" wrapText="1"/>
    </xf>
    <xf numFmtId="0" fontId="48" fillId="0" borderId="11" xfId="0" applyFont="1" applyBorder="1" applyAlignment="1">
      <alignment horizontal="center" vertical="center" wrapText="1"/>
    </xf>
    <xf numFmtId="0" fontId="119" fillId="0" borderId="0" xfId="0" applyFont="1"/>
    <xf numFmtId="0" fontId="42" fillId="0" borderId="0" xfId="0" applyFont="1" applyAlignment="1">
      <alignment horizontal="left" wrapText="1"/>
    </xf>
    <xf numFmtId="0" fontId="58" fillId="0" borderId="0" xfId="0" applyFont="1" applyAlignment="1">
      <alignment horizontal="left" wrapText="1"/>
    </xf>
    <xf numFmtId="0" fontId="120" fillId="0" borderId="27" xfId="127" applyNumberFormat="1" applyFont="1" applyFill="1" applyBorder="1" applyAlignment="1">
      <alignment horizontal="center" vertical="center" wrapText="1" readingOrder="1"/>
    </xf>
    <xf numFmtId="178" fontId="49" fillId="0" borderId="11" xfId="0" applyNumberFormat="1" applyFont="1" applyBorder="1" applyAlignment="1">
      <alignment horizontal="center" vertical="center" wrapText="1"/>
    </xf>
    <xf numFmtId="178" fontId="49" fillId="24" borderId="11" xfId="0" applyNumberFormat="1" applyFont="1" applyFill="1" applyBorder="1" applyAlignment="1">
      <alignment horizontal="center" vertical="center" wrapText="1"/>
    </xf>
    <xf numFmtId="171" fontId="49" fillId="0" borderId="11" xfId="0" applyNumberFormat="1" applyFont="1" applyBorder="1" applyAlignment="1">
      <alignment horizontal="center" vertical="center" wrapText="1"/>
    </xf>
    <xf numFmtId="171" fontId="0" fillId="0" borderId="0" xfId="0" applyNumberFormat="1"/>
    <xf numFmtId="0" fontId="121" fillId="0" borderId="27" xfId="127" applyNumberFormat="1" applyFont="1" applyFill="1" applyBorder="1" applyAlignment="1">
      <alignment horizontal="center" vertical="center" wrapText="1" readingOrder="1"/>
    </xf>
    <xf numFmtId="171" fontId="42" fillId="0" borderId="11" xfId="0" applyNumberFormat="1" applyFont="1" applyBorder="1" applyAlignment="1">
      <alignment horizontal="center" vertical="center" wrapText="1"/>
    </xf>
    <xf numFmtId="0" fontId="95" fillId="0" borderId="11" xfId="0" applyFont="1" applyBorder="1" applyAlignment="1">
      <alignment horizontal="left" vertical="center" wrapText="1"/>
    </xf>
    <xf numFmtId="0" fontId="122" fillId="0" borderId="27" xfId="127" applyNumberFormat="1" applyFont="1" applyFill="1" applyBorder="1" applyAlignment="1">
      <alignment horizontal="center" vertical="center" wrapText="1" readingOrder="1"/>
    </xf>
    <xf numFmtId="171" fontId="48" fillId="0" borderId="11" xfId="0" applyNumberFormat="1" applyFont="1" applyBorder="1" applyAlignment="1">
      <alignment horizontal="center" vertical="center" wrapText="1"/>
    </xf>
    <xf numFmtId="171" fontId="48" fillId="24" borderId="11" xfId="0" applyNumberFormat="1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vertical="top" wrapText="1" readingOrder="1"/>
    </xf>
    <xf numFmtId="171" fontId="48" fillId="0" borderId="11" xfId="0" applyNumberFormat="1" applyFont="1" applyBorder="1" applyAlignment="1">
      <alignment horizontal="center" vertical="center" wrapText="1" readingOrder="1"/>
    </xf>
    <xf numFmtId="171" fontId="48" fillId="24" borderId="11" xfId="0" applyNumberFormat="1" applyFont="1" applyFill="1" applyBorder="1" applyAlignment="1">
      <alignment horizontal="center" vertical="center" wrapText="1" readingOrder="1"/>
    </xf>
    <xf numFmtId="0" fontId="58" fillId="0" borderId="11" xfId="0" applyFont="1" applyBorder="1" applyAlignment="1">
      <alignment horizontal="left" vertical="center" wrapText="1"/>
    </xf>
    <xf numFmtId="171" fontId="47" fillId="0" borderId="0" xfId="0" applyNumberFormat="1" applyFont="1"/>
    <xf numFmtId="0" fontId="47" fillId="0" borderId="0" xfId="0" applyFont="1"/>
    <xf numFmtId="2" fontId="48" fillId="0" borderId="11" xfId="0" applyNumberFormat="1" applyFont="1" applyBorder="1" applyAlignment="1">
      <alignment horizontal="center" vertical="center" wrapText="1"/>
    </xf>
    <xf numFmtId="0" fontId="121" fillId="0" borderId="29" xfId="127" applyNumberFormat="1" applyFont="1" applyFill="1" applyBorder="1" applyAlignment="1">
      <alignment horizontal="center" vertical="center" wrapText="1" readingOrder="1"/>
    </xf>
    <xf numFmtId="2" fontId="42" fillId="0" borderId="11" xfId="0" applyNumberFormat="1" applyFont="1" applyBorder="1" applyAlignment="1">
      <alignment horizontal="center" vertical="center" wrapText="1"/>
    </xf>
    <xf numFmtId="0" fontId="42" fillId="0" borderId="11" xfId="0" applyNumberFormat="1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textRotation="90" wrapText="1"/>
    </xf>
    <xf numFmtId="0" fontId="49" fillId="0" borderId="11" xfId="0" applyFont="1" applyBorder="1" applyAlignment="1">
      <alignment horizontal="center" vertical="center" wrapText="1"/>
    </xf>
    <xf numFmtId="0" fontId="42" fillId="0" borderId="11" xfId="0" applyNumberFormat="1" applyFont="1" applyFill="1" applyBorder="1" applyAlignment="1">
      <alignment horizontal="center" vertical="center" wrapText="1"/>
    </xf>
    <xf numFmtId="0" fontId="42" fillId="0" borderId="11" xfId="0" applyFont="1" applyBorder="1" applyAlignment="1">
      <alignment horizontal="center"/>
    </xf>
    <xf numFmtId="171" fontId="42" fillId="0" borderId="11" xfId="0" applyNumberFormat="1" applyFont="1" applyBorder="1" applyAlignment="1">
      <alignment horizontal="center"/>
    </xf>
    <xf numFmtId="0" fontId="42" fillId="0" borderId="11" xfId="0" applyNumberFormat="1" applyFont="1" applyBorder="1" applyAlignment="1">
      <alignment horizontal="center"/>
    </xf>
    <xf numFmtId="0" fontId="42" fillId="24" borderId="11" xfId="0" applyFont="1" applyFill="1" applyBorder="1" applyAlignment="1">
      <alignment horizontal="center"/>
    </xf>
    <xf numFmtId="0" fontId="35" fillId="0" borderId="0" xfId="0" applyFont="1" applyBorder="1"/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/>
    </xf>
    <xf numFmtId="171" fontId="10" fillId="0" borderId="0" xfId="0" applyNumberFormat="1" applyFont="1" applyBorder="1" applyAlignment="1">
      <alignment horizontal="center"/>
    </xf>
    <xf numFmtId="0" fontId="123" fillId="0" borderId="0" xfId="117" applyNumberFormat="1" applyFont="1" applyAlignment="1">
      <alignment horizontal="left" wrapText="1"/>
    </xf>
    <xf numFmtId="1" fontId="124" fillId="0" borderId="0" xfId="117" applyNumberFormat="1" applyFont="1" applyAlignment="1">
      <alignment horizontal="center" wrapText="1"/>
    </xf>
    <xf numFmtId="0" fontId="32" fillId="0" borderId="0" xfId="117"/>
    <xf numFmtId="2" fontId="10" fillId="0" borderId="11" xfId="0" applyNumberFormat="1" applyFont="1" applyBorder="1" applyAlignment="1">
      <alignment horizontal="center" vertical="center" wrapText="1"/>
    </xf>
    <xf numFmtId="171" fontId="9" fillId="0" borderId="11" xfId="0" applyNumberFormat="1" applyFont="1" applyBorder="1" applyAlignment="1">
      <alignment horizontal="center" vertical="center"/>
    </xf>
    <xf numFmtId="171" fontId="9" fillId="0" borderId="11" xfId="0" applyNumberFormat="1" applyFont="1" applyBorder="1" applyAlignment="1">
      <alignment horizontal="center" vertical="center" wrapText="1"/>
    </xf>
    <xf numFmtId="0" fontId="125" fillId="0" borderId="27" xfId="127" applyNumberFormat="1" applyFont="1" applyFill="1" applyBorder="1" applyAlignment="1">
      <alignment horizontal="center" vertical="center" wrapText="1" readingOrder="1"/>
    </xf>
    <xf numFmtId="0" fontId="126" fillId="0" borderId="27" xfId="127" applyNumberFormat="1" applyFont="1" applyFill="1" applyBorder="1" applyAlignment="1">
      <alignment horizontal="center" vertical="center" wrapText="1" readingOrder="1"/>
    </xf>
    <xf numFmtId="171" fontId="53" fillId="0" borderId="11" xfId="0" applyNumberFormat="1" applyFont="1" applyBorder="1" applyAlignment="1">
      <alignment horizontal="center" vertical="center"/>
    </xf>
    <xf numFmtId="0" fontId="53" fillId="0" borderId="11" xfId="0" applyNumberFormat="1" applyFont="1" applyBorder="1" applyAlignment="1">
      <alignment horizontal="center" vertical="center" wrapText="1"/>
    </xf>
    <xf numFmtId="49" fontId="0" fillId="0" borderId="0" xfId="0" applyNumberFormat="1"/>
    <xf numFmtId="2" fontId="0" fillId="0" borderId="0" xfId="0" applyNumberFormat="1"/>
    <xf numFmtId="0" fontId="10" fillId="0" borderId="0" xfId="0" applyFont="1"/>
    <xf numFmtId="0" fontId="10" fillId="0" borderId="0" xfId="0" applyFont="1" applyAlignment="1">
      <alignment horizontal="left" vertical="center" wrapText="1"/>
    </xf>
    <xf numFmtId="0" fontId="9" fillId="25" borderId="11" xfId="0" applyFont="1" applyFill="1" applyBorder="1" applyAlignment="1">
      <alignment horizontal="center" vertical="center"/>
    </xf>
    <xf numFmtId="171" fontId="101" fillId="24" borderId="11" xfId="128" applyNumberFormat="1" applyFont="1" applyFill="1" applyBorder="1" applyAlignment="1">
      <alignment horizontal="center" vertical="center" wrapText="1"/>
    </xf>
    <xf numFmtId="171" fontId="10" fillId="24" borderId="11" xfId="0" applyNumberFormat="1" applyFont="1" applyFill="1" applyBorder="1" applyAlignment="1">
      <alignment horizontal="center" vertical="center"/>
    </xf>
    <xf numFmtId="1" fontId="101" fillId="24" borderId="11" xfId="128" applyNumberFormat="1" applyFont="1" applyFill="1" applyBorder="1" applyAlignment="1">
      <alignment horizontal="center" vertical="center" wrapText="1"/>
    </xf>
    <xf numFmtId="0" fontId="10" fillId="25" borderId="11" xfId="0" applyFont="1" applyFill="1" applyBorder="1" applyAlignment="1">
      <alignment horizontal="left" vertical="center"/>
    </xf>
    <xf numFmtId="0" fontId="10" fillId="24" borderId="11" xfId="0" applyFont="1" applyFill="1" applyBorder="1" applyAlignment="1">
      <alignment horizontal="left" vertical="center" wrapText="1"/>
    </xf>
    <xf numFmtId="0" fontId="10" fillId="24" borderId="12" xfId="0" applyFont="1" applyFill="1" applyBorder="1" applyAlignment="1">
      <alignment horizontal="left" vertical="center" wrapText="1"/>
    </xf>
    <xf numFmtId="0" fontId="10" fillId="24" borderId="11" xfId="0" applyFont="1" applyFill="1" applyBorder="1" applyAlignment="1">
      <alignment horizontal="center" vertical="center" wrapText="1"/>
    </xf>
    <xf numFmtId="0" fontId="10" fillId="25" borderId="12" xfId="0" applyFont="1" applyFill="1" applyBorder="1" applyAlignment="1">
      <alignment horizontal="left" vertical="center" wrapText="1"/>
    </xf>
    <xf numFmtId="0" fontId="10" fillId="25" borderId="22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3" fontId="69" fillId="24" borderId="11" xfId="122" applyNumberFormat="1" applyFont="1" applyFill="1" applyBorder="1" applyAlignment="1">
      <alignment horizontal="center" vertical="center" wrapText="1"/>
    </xf>
    <xf numFmtId="171" fontId="42" fillId="24" borderId="11" xfId="0" applyNumberFormat="1" applyFont="1" applyFill="1" applyBorder="1" applyAlignment="1">
      <alignment horizontal="center" vertical="center"/>
    </xf>
    <xf numFmtId="0" fontId="10" fillId="0" borderId="11" xfId="0" applyFont="1" applyBorder="1"/>
    <xf numFmtId="0" fontId="53" fillId="0" borderId="11" xfId="0" applyFont="1" applyBorder="1" applyAlignment="1">
      <alignment horizontal="left" vertical="center"/>
    </xf>
    <xf numFmtId="3" fontId="128" fillId="24" borderId="11" xfId="122" applyNumberFormat="1" applyFont="1" applyFill="1" applyBorder="1" applyAlignment="1">
      <alignment horizontal="center" vertical="center" wrapText="1"/>
    </xf>
    <xf numFmtId="171" fontId="48" fillId="24" borderId="11" xfId="0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176" fontId="128" fillId="24" borderId="11" xfId="122" applyNumberFormat="1" applyFont="1" applyFill="1" applyBorder="1" applyAlignment="1">
      <alignment horizontal="center" vertical="center" wrapText="1"/>
    </xf>
    <xf numFmtId="0" fontId="89" fillId="25" borderId="12" xfId="0" applyNumberFormat="1" applyFont="1" applyFill="1" applyBorder="1" applyAlignment="1">
      <alignment horizontal="left" vertical="center" wrapText="1"/>
    </xf>
    <xf numFmtId="0" fontId="87" fillId="24" borderId="11" xfId="122" applyNumberFormat="1" applyFont="1" applyFill="1" applyBorder="1" applyAlignment="1">
      <alignment horizontal="center" vertical="center" wrapText="1"/>
    </xf>
    <xf numFmtId="171" fontId="49" fillId="24" borderId="11" xfId="0" applyNumberFormat="1" applyFont="1" applyFill="1" applyBorder="1" applyAlignment="1">
      <alignment horizontal="center" vertical="center"/>
    </xf>
    <xf numFmtId="171" fontId="10" fillId="24" borderId="15" xfId="0" applyNumberFormat="1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 wrapText="1"/>
    </xf>
    <xf numFmtId="0" fontId="9" fillId="24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wrapText="1"/>
    </xf>
    <xf numFmtId="0" fontId="10" fillId="0" borderId="11" xfId="0" applyFont="1" applyFill="1" applyBorder="1" applyAlignment="1">
      <alignment horizontal="center" vertical="center"/>
    </xf>
    <xf numFmtId="171" fontId="10" fillId="0" borderId="11" xfId="0" applyNumberFormat="1" applyFont="1" applyFill="1" applyBorder="1" applyAlignment="1">
      <alignment horizontal="center" vertical="center"/>
    </xf>
    <xf numFmtId="0" fontId="35" fillId="24" borderId="0" xfId="0" applyFont="1" applyFill="1" applyAlignment="1">
      <alignment wrapText="1"/>
    </xf>
    <xf numFmtId="0" fontId="9" fillId="24" borderId="11" xfId="0" applyFont="1" applyFill="1" applyBorder="1" applyAlignment="1">
      <alignment horizontal="center" vertical="center"/>
    </xf>
    <xf numFmtId="171" fontId="9" fillId="24" borderId="11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45" fillId="0" borderId="17" xfId="0" applyFont="1" applyBorder="1" applyAlignment="1">
      <alignment horizontal="center" vertical="center" wrapText="1"/>
    </xf>
    <xf numFmtId="0" fontId="42" fillId="25" borderId="11" xfId="79" applyFont="1" applyFill="1" applyBorder="1" applyAlignment="1">
      <alignment horizontal="left" vertical="center" wrapText="1"/>
    </xf>
    <xf numFmtId="1" fontId="9" fillId="0" borderId="11" xfId="0" applyNumberFormat="1" applyFont="1" applyBorder="1" applyAlignment="1">
      <alignment horizontal="center" vertical="center" wrapText="1"/>
    </xf>
    <xf numFmtId="1" fontId="35" fillId="0" borderId="1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42" fillId="0" borderId="11" xfId="79" applyFont="1" applyBorder="1" applyAlignment="1">
      <alignment horizontal="left" vertical="center" wrapText="1"/>
    </xf>
    <xf numFmtId="0" fontId="9" fillId="0" borderId="11" xfId="0" applyNumberFormat="1" applyFont="1" applyBorder="1" applyAlignment="1">
      <alignment horizontal="center" vertical="center" wrapText="1"/>
    </xf>
    <xf numFmtId="0" fontId="49" fillId="0" borderId="12" xfId="0" applyFont="1" applyBorder="1" applyAlignment="1">
      <alignment horizontal="left" vertical="center" wrapText="1"/>
    </xf>
    <xf numFmtId="1" fontId="9" fillId="0" borderId="11" xfId="0" applyNumberFormat="1" applyFont="1" applyFill="1" applyBorder="1" applyAlignment="1">
      <alignment horizontal="center" vertical="center" wrapText="1"/>
    </xf>
    <xf numFmtId="171" fontId="9" fillId="0" borderId="11" xfId="0" applyNumberFormat="1" applyFont="1" applyFill="1" applyBorder="1" applyAlignment="1">
      <alignment horizontal="center" vertical="center"/>
    </xf>
    <xf numFmtId="0" fontId="49" fillId="0" borderId="17" xfId="0" applyFont="1" applyBorder="1" applyAlignment="1">
      <alignment horizontal="center" vertical="center" wrapText="1"/>
    </xf>
    <xf numFmtId="1" fontId="45" fillId="0" borderId="11" xfId="0" applyNumberFormat="1" applyFont="1" applyBorder="1" applyAlignment="1">
      <alignment horizontal="center" vertical="center" wrapText="1"/>
    </xf>
    <xf numFmtId="1" fontId="35" fillId="0" borderId="11" xfId="0" applyNumberFormat="1" applyFont="1" applyBorder="1"/>
    <xf numFmtId="0" fontId="49" fillId="0" borderId="15" xfId="0" applyFont="1" applyBorder="1" applyAlignment="1">
      <alignment horizontal="left" vertical="center" wrapText="1"/>
    </xf>
    <xf numFmtId="171" fontId="45" fillId="0" borderId="11" xfId="0" applyNumberFormat="1" applyFont="1" applyBorder="1" applyAlignment="1">
      <alignment horizontal="center" vertical="center" wrapText="1"/>
    </xf>
    <xf numFmtId="171" fontId="42" fillId="0" borderId="11" xfId="0" applyNumberFormat="1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171" fontId="35" fillId="0" borderId="11" xfId="0" applyNumberFormat="1" applyFont="1" applyBorder="1" applyAlignment="1">
      <alignment horizontal="center" vertical="center"/>
    </xf>
    <xf numFmtId="0" fontId="58" fillId="0" borderId="0" xfId="0" applyFont="1"/>
    <xf numFmtId="0" fontId="42" fillId="0" borderId="11" xfId="0" applyFont="1" applyBorder="1" applyAlignment="1">
      <alignment vertical="center"/>
    </xf>
    <xf numFmtId="0" fontId="42" fillId="0" borderId="15" xfId="0" applyFont="1" applyBorder="1" applyAlignment="1">
      <alignment vertical="center" wrapText="1"/>
    </xf>
    <xf numFmtId="0" fontId="42" fillId="0" borderId="11" xfId="0" applyFont="1" applyBorder="1" applyAlignment="1">
      <alignment vertical="center" wrapText="1"/>
    </xf>
    <xf numFmtId="0" fontId="42" fillId="0" borderId="0" xfId="0" applyFont="1" applyBorder="1" applyAlignment="1">
      <alignment vertical="center" wrapText="1"/>
    </xf>
    <xf numFmtId="171" fontId="10" fillId="0" borderId="0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11" xfId="0" applyFont="1" applyFill="1" applyBorder="1" applyAlignment="1">
      <alignment vertical="center" wrapText="1"/>
    </xf>
    <xf numFmtId="171" fontId="10" fillId="0" borderId="11" xfId="129" applyNumberFormat="1" applyFont="1" applyBorder="1" applyAlignment="1">
      <alignment horizontal="center" vertical="center" wrapText="1"/>
    </xf>
    <xf numFmtId="171" fontId="10" fillId="0" borderId="12" xfId="0" applyNumberFormat="1" applyFont="1" applyBorder="1" applyAlignment="1">
      <alignment horizontal="center" vertical="center" wrapText="1"/>
    </xf>
    <xf numFmtId="171" fontId="10" fillId="0" borderId="15" xfId="0" applyNumberFormat="1" applyFont="1" applyBorder="1" applyAlignment="1">
      <alignment horizontal="center" vertical="center" wrapText="1"/>
    </xf>
    <xf numFmtId="2" fontId="101" fillId="0" borderId="11" xfId="130" applyNumberFormat="1" applyFont="1" applyFill="1" applyBorder="1" applyAlignment="1">
      <alignment horizontal="center" vertical="center" wrapText="1"/>
    </xf>
    <xf numFmtId="1" fontId="101" fillId="0" borderId="11" xfId="130" applyNumberFormat="1" applyFont="1" applyFill="1" applyBorder="1" applyAlignment="1">
      <alignment horizontal="center" vertical="center"/>
    </xf>
    <xf numFmtId="0" fontId="53" fillId="0" borderId="11" xfId="0" applyFont="1" applyFill="1" applyBorder="1" applyAlignment="1">
      <alignment horizontal="left" vertical="center" wrapText="1"/>
    </xf>
    <xf numFmtId="0" fontId="0" fillId="0" borderId="11" xfId="0" applyBorder="1"/>
    <xf numFmtId="0" fontId="10" fillId="0" borderId="11" xfId="0" applyFont="1" applyFill="1" applyBorder="1" applyAlignment="1">
      <alignment horizontal="left" vertical="center" wrapText="1" indent="3"/>
    </xf>
    <xf numFmtId="2" fontId="101" fillId="0" borderId="11" xfId="130" applyNumberFormat="1" applyFont="1" applyFill="1" applyBorder="1" applyAlignment="1">
      <alignment horizontal="center" vertical="center"/>
    </xf>
    <xf numFmtId="0" fontId="2" fillId="0" borderId="11" xfId="126" applyFont="1" applyBorder="1" applyAlignment="1">
      <alignment horizontal="center" vertical="center"/>
    </xf>
    <xf numFmtId="171" fontId="101" fillId="0" borderId="11" xfId="130" applyNumberFormat="1" applyFont="1" applyFill="1" applyBorder="1" applyAlignment="1">
      <alignment horizontal="center" vertical="center" wrapText="1"/>
    </xf>
    <xf numFmtId="1" fontId="101" fillId="0" borderId="11" xfId="130" applyNumberFormat="1" applyFont="1" applyFill="1" applyBorder="1" applyAlignment="1">
      <alignment horizontal="center" vertical="center" wrapText="1"/>
    </xf>
    <xf numFmtId="0" fontId="101" fillId="0" borderId="11" xfId="0" applyFont="1" applyFill="1" applyBorder="1" applyAlignment="1">
      <alignment horizontal="center" vertical="center" wrapText="1"/>
    </xf>
    <xf numFmtId="49" fontId="101" fillId="0" borderId="11" xfId="130" applyNumberFormat="1" applyFont="1" applyFill="1" applyBorder="1" applyAlignment="1">
      <alignment horizontal="center" vertical="center" wrapText="1"/>
    </xf>
    <xf numFmtId="49" fontId="10" fillId="0" borderId="11" xfId="130" applyNumberFormat="1" applyFont="1" applyFill="1" applyBorder="1" applyAlignment="1">
      <alignment horizontal="center" vertical="center" wrapText="1"/>
    </xf>
    <xf numFmtId="0" fontId="10" fillId="0" borderId="11" xfId="130" applyNumberFormat="1" applyFont="1" applyFill="1" applyBorder="1" applyAlignment="1">
      <alignment horizontal="center" vertical="center" wrapText="1"/>
    </xf>
    <xf numFmtId="171" fontId="101" fillId="0" borderId="11" xfId="0" applyNumberFormat="1" applyFont="1" applyFill="1" applyBorder="1" applyAlignment="1">
      <alignment horizontal="center" vertical="center" wrapText="1"/>
    </xf>
    <xf numFmtId="3" fontId="89" fillId="0" borderId="11" xfId="130" applyNumberFormat="1" applyFont="1" applyFill="1" applyBorder="1" applyAlignment="1">
      <alignment horizontal="center" vertical="center" wrapText="1"/>
    </xf>
    <xf numFmtId="0" fontId="94" fillId="24" borderId="15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10" fillId="0" borderId="11" xfId="131" applyNumberFormat="1" applyFont="1" applyFill="1" applyBorder="1" applyAlignment="1" applyProtection="1">
      <alignment horizontal="left" vertical="center" wrapText="1"/>
    </xf>
    <xf numFmtId="0" fontId="10" fillId="0" borderId="11" xfId="131" applyNumberFormat="1" applyFont="1" applyFill="1" applyBorder="1" applyAlignment="1" applyProtection="1">
      <alignment horizontal="left" vertical="center"/>
    </xf>
    <xf numFmtId="0" fontId="10" fillId="24" borderId="11" xfId="131" applyNumberFormat="1" applyFont="1" applyFill="1" applyBorder="1" applyAlignment="1" applyProtection="1">
      <alignment horizontal="left" vertical="center" wrapText="1"/>
    </xf>
    <xf numFmtId="0" fontId="88" fillId="24" borderId="0" xfId="0" applyFont="1" applyFill="1"/>
    <xf numFmtId="0" fontId="44" fillId="0" borderId="11" xfId="0" applyFont="1" applyBorder="1" applyAlignment="1">
      <alignment vertical="center" wrapText="1"/>
    </xf>
    <xf numFmtId="0" fontId="35" fillId="0" borderId="11" xfId="0" applyFont="1" applyBorder="1" applyAlignment="1">
      <alignment vertical="center" wrapText="1"/>
    </xf>
    <xf numFmtId="0" fontId="35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0" borderId="0" xfId="126"/>
    <xf numFmtId="0" fontId="9" fillId="0" borderId="11" xfId="1" applyFont="1" applyBorder="1" applyAlignment="1">
      <alignment horizontal="center" vertical="center" wrapText="1"/>
    </xf>
    <xf numFmtId="0" fontId="9" fillId="24" borderId="11" xfId="1" applyFont="1" applyFill="1" applyBorder="1" applyAlignment="1">
      <alignment horizontal="left" vertical="center" wrapText="1"/>
    </xf>
    <xf numFmtId="3" fontId="103" fillId="24" borderId="11" xfId="132" applyNumberFormat="1" applyFont="1" applyFill="1" applyBorder="1" applyAlignment="1">
      <alignment horizontal="center" vertical="center"/>
    </xf>
    <xf numFmtId="176" fontId="103" fillId="24" borderId="11" xfId="132" applyNumberFormat="1" applyFont="1" applyFill="1" applyBorder="1" applyAlignment="1">
      <alignment horizontal="center" vertical="center"/>
    </xf>
    <xf numFmtId="0" fontId="53" fillId="0" borderId="15" xfId="1" applyFont="1" applyBorder="1" applyAlignment="1">
      <alignment horizontal="left" vertical="center" wrapText="1"/>
    </xf>
    <xf numFmtId="1" fontId="89" fillId="24" borderId="11" xfId="132" applyNumberFormat="1" applyFont="1" applyFill="1" applyBorder="1" applyAlignment="1">
      <alignment horizontal="center" vertical="center"/>
    </xf>
    <xf numFmtId="0" fontId="10" fillId="0" borderId="11" xfId="1" applyFont="1" applyBorder="1" applyAlignment="1">
      <alignment horizontal="left" vertical="center" wrapText="1"/>
    </xf>
    <xf numFmtId="0" fontId="53" fillId="0" borderId="11" xfId="1" applyFont="1" applyBorder="1" applyAlignment="1">
      <alignment horizontal="left" vertical="center" wrapText="1"/>
    </xf>
    <xf numFmtId="171" fontId="129" fillId="24" borderId="11" xfId="132" applyNumberFormat="1" applyFont="1" applyFill="1" applyBorder="1" applyAlignment="1">
      <alignment horizontal="center" vertical="center"/>
    </xf>
    <xf numFmtId="0" fontId="55" fillId="0" borderId="17" xfId="1" applyFont="1" applyBorder="1" applyAlignment="1">
      <alignment horizontal="left" vertical="center" wrapText="1"/>
    </xf>
    <xf numFmtId="3" fontId="75" fillId="24" borderId="11" xfId="132" applyNumberFormat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left" vertical="center" wrapText="1"/>
    </xf>
    <xf numFmtId="0" fontId="55" fillId="0" borderId="11" xfId="1" applyFont="1" applyBorder="1" applyAlignment="1">
      <alignment horizontal="left" vertical="center" wrapText="1"/>
    </xf>
    <xf numFmtId="1" fontId="75" fillId="24" borderId="11" xfId="132" applyNumberFormat="1" applyFont="1" applyFill="1" applyBorder="1" applyAlignment="1">
      <alignment horizontal="center" vertical="center"/>
    </xf>
    <xf numFmtId="0" fontId="101" fillId="24" borderId="11" xfId="1" applyFont="1" applyFill="1" applyBorder="1" applyAlignment="1">
      <alignment horizontal="center" vertical="center"/>
    </xf>
    <xf numFmtId="171" fontId="101" fillId="24" borderId="11" xfId="1" applyNumberFormat="1" applyFont="1" applyFill="1" applyBorder="1" applyAlignment="1">
      <alignment horizontal="center" vertical="center"/>
    </xf>
    <xf numFmtId="0" fontId="55" fillId="0" borderId="15" xfId="1" applyFont="1" applyBorder="1" applyAlignment="1">
      <alignment vertical="center" wrapText="1"/>
    </xf>
    <xf numFmtId="0" fontId="130" fillId="24" borderId="11" xfId="1" applyFont="1" applyFill="1" applyBorder="1" applyAlignment="1">
      <alignment horizontal="center" vertical="center"/>
    </xf>
    <xf numFmtId="1" fontId="131" fillId="24" borderId="11" xfId="132" applyNumberFormat="1" applyFont="1" applyFill="1" applyBorder="1" applyAlignment="1">
      <alignment horizontal="center" vertical="center"/>
    </xf>
    <xf numFmtId="171" fontId="132" fillId="0" borderId="11" xfId="1" applyNumberFormat="1" applyFont="1" applyBorder="1" applyAlignment="1">
      <alignment horizontal="center" vertical="center"/>
    </xf>
    <xf numFmtId="0" fontId="10" fillId="0" borderId="11" xfId="1" applyFont="1" applyBorder="1" applyAlignment="1">
      <alignment vertical="center" wrapText="1"/>
    </xf>
    <xf numFmtId="171" fontId="132" fillId="24" borderId="11" xfId="1" applyNumberFormat="1" applyFont="1" applyFill="1" applyBorder="1" applyAlignment="1">
      <alignment horizontal="center" vertical="center"/>
    </xf>
    <xf numFmtId="0" fontId="10" fillId="0" borderId="0" xfId="1" applyFont="1" applyBorder="1" applyAlignment="1">
      <alignment vertical="top" wrapText="1"/>
    </xf>
    <xf numFmtId="0" fontId="133" fillId="0" borderId="0" xfId="1" applyFont="1"/>
    <xf numFmtId="0" fontId="10" fillId="0" borderId="0" xfId="1" applyFont="1"/>
    <xf numFmtId="0" fontId="10" fillId="0" borderId="0" xfId="0" applyFont="1" applyFill="1"/>
    <xf numFmtId="0" fontId="55" fillId="0" borderId="19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2" fontId="10" fillId="0" borderId="11" xfId="1" applyNumberFormat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center" vertical="center"/>
    </xf>
    <xf numFmtId="171" fontId="10" fillId="0" borderId="11" xfId="1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5" fillId="0" borderId="0" xfId="0" applyFont="1" applyFill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center" vertical="center"/>
    </xf>
    <xf numFmtId="0" fontId="9" fillId="0" borderId="11" xfId="0" applyNumberFormat="1" applyFont="1" applyFill="1" applyBorder="1" applyAlignment="1">
      <alignment horizontal="center" vertical="center" wrapText="1"/>
    </xf>
    <xf numFmtId="171" fontId="10" fillId="0" borderId="11" xfId="1" applyNumberFormat="1" applyFont="1" applyFill="1" applyBorder="1" applyAlignment="1">
      <alignment horizontal="center" vertical="center" wrapText="1"/>
    </xf>
    <xf numFmtId="0" fontId="35" fillId="0" borderId="0" xfId="0" applyFont="1" applyFill="1" applyAlignment="1">
      <alignment vertical="center"/>
    </xf>
    <xf numFmtId="0" fontId="9" fillId="0" borderId="11" xfId="0" applyFont="1" applyFill="1" applyBorder="1" applyAlignment="1">
      <alignment horizontal="left" vertical="center" wrapText="1"/>
    </xf>
    <xf numFmtId="171" fontId="9" fillId="0" borderId="11" xfId="1" applyNumberFormat="1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left" vertical="center" indent="1"/>
    </xf>
    <xf numFmtId="0" fontId="35" fillId="0" borderId="0" xfId="0" applyFont="1" applyFill="1" applyAlignment="1">
      <alignment horizontal="right"/>
    </xf>
    <xf numFmtId="171" fontId="35" fillId="0" borderId="0" xfId="0" applyNumberFormat="1" applyFont="1" applyFill="1" applyBorder="1" applyAlignment="1">
      <alignment horizontal="right"/>
    </xf>
    <xf numFmtId="171" fontId="35" fillId="0" borderId="0" xfId="0" applyNumberFormat="1" applyFont="1" applyFill="1" applyBorder="1"/>
    <xf numFmtId="0" fontId="42" fillId="0" borderId="11" xfId="1" applyNumberFormat="1" applyFont="1" applyBorder="1" applyAlignment="1">
      <alignment horizontal="center" vertical="center"/>
    </xf>
    <xf numFmtId="2" fontId="42" fillId="0" borderId="11" xfId="1" applyNumberFormat="1" applyFont="1" applyBorder="1" applyAlignment="1">
      <alignment horizontal="center" vertical="center"/>
    </xf>
    <xf numFmtId="0" fontId="49" fillId="0" borderId="11" xfId="1" applyNumberFormat="1" applyFont="1" applyBorder="1" applyAlignment="1">
      <alignment horizontal="center" vertical="center"/>
    </xf>
    <xf numFmtId="0" fontId="42" fillId="0" borderId="11" xfId="0" applyFont="1" applyBorder="1"/>
    <xf numFmtId="171" fontId="10" fillId="24" borderId="11" xfId="1" applyNumberFormat="1" applyFont="1" applyFill="1" applyBorder="1" applyAlignment="1">
      <alignment horizontal="center" vertical="center" wrapText="1"/>
    </xf>
    <xf numFmtId="0" fontId="10" fillId="24" borderId="11" xfId="1" applyFont="1" applyFill="1" applyBorder="1" applyAlignment="1">
      <alignment horizontal="left" vertical="center" wrapText="1"/>
    </xf>
    <xf numFmtId="0" fontId="9" fillId="0" borderId="11" xfId="1" applyFont="1" applyFill="1" applyBorder="1" applyAlignment="1">
      <alignment horizontal="left" vertical="center" wrapText="1"/>
    </xf>
    <xf numFmtId="0" fontId="35" fillId="0" borderId="0" xfId="0" applyFont="1" applyFill="1" applyAlignment="1">
      <alignment horizontal="center" vertical="center" wrapText="1"/>
    </xf>
    <xf numFmtId="2" fontId="10" fillId="0" borderId="11" xfId="0" applyNumberFormat="1" applyFont="1" applyBorder="1" applyAlignment="1">
      <alignment horizontal="center" vertical="center"/>
    </xf>
    <xf numFmtId="0" fontId="35" fillId="24" borderId="0" xfId="0" applyFont="1" applyFill="1" applyAlignment="1">
      <alignment horizontal="center" vertical="center" wrapText="1"/>
    </xf>
    <xf numFmtId="2" fontId="9" fillId="0" borderId="11" xfId="0" applyNumberFormat="1" applyFont="1" applyBorder="1" applyAlignment="1">
      <alignment horizontal="center" vertical="center"/>
    </xf>
    <xf numFmtId="2" fontId="9" fillId="25" borderId="11" xfId="0" applyNumberFormat="1" applyFont="1" applyFill="1" applyBorder="1" applyAlignment="1">
      <alignment horizontal="center" vertical="center"/>
    </xf>
    <xf numFmtId="0" fontId="35" fillId="0" borderId="0" xfId="0" applyFont="1" applyFill="1" applyAlignment="1">
      <alignment horizontal="left" indent="1"/>
    </xf>
    <xf numFmtId="0" fontId="35" fillId="0" borderId="0" xfId="0" applyFont="1" applyFill="1" applyAlignment="1">
      <alignment horizontal="center"/>
    </xf>
    <xf numFmtId="0" fontId="10" fillId="24" borderId="11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2" fontId="10" fillId="0" borderId="11" xfId="0" applyNumberFormat="1" applyFont="1" applyFill="1" applyBorder="1" applyAlignment="1">
      <alignment horizontal="center" vertical="center"/>
    </xf>
    <xf numFmtId="2" fontId="10" fillId="26" borderId="11" xfId="1" applyNumberFormat="1" applyFont="1" applyFill="1" applyBorder="1" applyAlignment="1" applyProtection="1">
      <alignment horizontal="center" vertical="center" wrapText="1"/>
    </xf>
    <xf numFmtId="2" fontId="89" fillId="25" borderId="1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9" fillId="26" borderId="11" xfId="1" applyNumberFormat="1" applyFont="1" applyFill="1" applyBorder="1" applyAlignment="1" applyProtection="1">
      <alignment horizontal="center" vertical="center" wrapText="1"/>
    </xf>
    <xf numFmtId="2" fontId="74" fillId="25" borderId="11" xfId="1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 indent="1"/>
    </xf>
    <xf numFmtId="0" fontId="0" fillId="0" borderId="0" xfId="0" applyBorder="1" applyAlignment="1">
      <alignment horizontal="center" vertical="center" wrapText="1"/>
    </xf>
    <xf numFmtId="2" fontId="10" fillId="0" borderId="0" xfId="0" applyNumberFormat="1" applyFont="1" applyBorder="1" applyAlignment="1">
      <alignment horizontal="center" vertical="center" wrapText="1"/>
    </xf>
    <xf numFmtId="2" fontId="0" fillId="0" borderId="0" xfId="0" applyNumberFormat="1" applyBorder="1" applyAlignment="1">
      <alignment horizontal="left" vertical="center" wrapText="1" indent="1"/>
    </xf>
    <xf numFmtId="2" fontId="0" fillId="0" borderId="0" xfId="0" applyNumberFormat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0" fontId="53" fillId="0" borderId="11" xfId="0" applyFont="1" applyFill="1" applyBorder="1" applyAlignment="1">
      <alignment horizontal="center" vertical="center" wrapText="1"/>
    </xf>
    <xf numFmtId="171" fontId="53" fillId="0" borderId="11" xfId="1" applyNumberFormat="1" applyFont="1" applyFill="1" applyBorder="1" applyAlignment="1">
      <alignment horizontal="center" vertical="center" wrapText="1"/>
    </xf>
    <xf numFmtId="171" fontId="53" fillId="0" borderId="11" xfId="1" applyNumberFormat="1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top" wrapText="1"/>
    </xf>
    <xf numFmtId="171" fontId="55" fillId="0" borderId="11" xfId="1" applyNumberFormat="1" applyFont="1" applyFill="1" applyBorder="1" applyAlignment="1">
      <alignment horizontal="center" vertical="center" wrapText="1"/>
    </xf>
    <xf numFmtId="0" fontId="13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171" fontId="42" fillId="0" borderId="11" xfId="1" applyNumberFormat="1" applyFont="1" applyFill="1" applyBorder="1" applyAlignment="1">
      <alignment horizontal="center" vertical="center" wrapText="1"/>
    </xf>
    <xf numFmtId="2" fontId="42" fillId="0" borderId="17" xfId="1" applyNumberFormat="1" applyFont="1" applyFill="1" applyBorder="1" applyAlignment="1">
      <alignment horizontal="center" vertical="center" wrapText="1"/>
    </xf>
    <xf numFmtId="0" fontId="42" fillId="0" borderId="11" xfId="1" applyFont="1" applyFill="1" applyBorder="1" applyAlignment="1">
      <alignment horizontal="center" vertical="center"/>
    </xf>
    <xf numFmtId="0" fontId="42" fillId="24" borderId="11" xfId="1" applyFont="1" applyFill="1" applyBorder="1" applyAlignment="1">
      <alignment horizontal="center" vertical="center"/>
    </xf>
    <xf numFmtId="0" fontId="42" fillId="0" borderId="11" xfId="0" applyFont="1" applyFill="1" applyBorder="1" applyAlignment="1">
      <alignment horizontal="center" vertical="center"/>
    </xf>
    <xf numFmtId="2" fontId="42" fillId="0" borderId="11" xfId="1" applyNumberFormat="1" applyFont="1" applyFill="1" applyBorder="1" applyAlignment="1">
      <alignment horizontal="center" vertical="center" wrapText="1"/>
    </xf>
    <xf numFmtId="0" fontId="42" fillId="0" borderId="11" xfId="0" applyFont="1" applyFill="1" applyBorder="1" applyAlignment="1">
      <alignment horizontal="left" vertical="center" wrapText="1"/>
    </xf>
    <xf numFmtId="171" fontId="49" fillId="0" borderId="11" xfId="1" applyNumberFormat="1" applyFont="1" applyFill="1" applyBorder="1" applyAlignment="1">
      <alignment horizontal="center" vertical="center" wrapText="1"/>
    </xf>
    <xf numFmtId="2" fontId="49" fillId="0" borderId="11" xfId="1" applyNumberFormat="1" applyFont="1" applyFill="1" applyBorder="1" applyAlignment="1">
      <alignment horizontal="center" vertical="center" wrapText="1"/>
    </xf>
    <xf numFmtId="0" fontId="49" fillId="0" borderId="11" xfId="1" applyFont="1" applyFill="1" applyBorder="1" applyAlignment="1">
      <alignment horizontal="center" vertical="center"/>
    </xf>
    <xf numFmtId="0" fontId="49" fillId="0" borderId="11" xfId="0" applyFont="1" applyFill="1" applyBorder="1" applyAlignment="1">
      <alignment horizontal="center" vertical="center"/>
    </xf>
    <xf numFmtId="0" fontId="55" fillId="0" borderId="11" xfId="0" applyFont="1" applyFill="1" applyBorder="1" applyAlignment="1">
      <alignment horizontal="left" vertical="center" wrapText="1"/>
    </xf>
    <xf numFmtId="171" fontId="41" fillId="0" borderId="11" xfId="1" applyNumberFormat="1" applyFont="1" applyFill="1" applyBorder="1" applyAlignment="1">
      <alignment horizontal="center" vertical="center" wrapText="1"/>
    </xf>
    <xf numFmtId="171" fontId="41" fillId="0" borderId="11" xfId="0" applyNumberFormat="1" applyFont="1" applyBorder="1" applyAlignment="1">
      <alignment horizontal="center" vertical="center"/>
    </xf>
    <xf numFmtId="171" fontId="49" fillId="0" borderId="11" xfId="0" applyNumberFormat="1" applyFont="1" applyBorder="1" applyAlignment="1">
      <alignment horizontal="center" vertical="center"/>
    </xf>
    <xf numFmtId="1" fontId="10" fillId="0" borderId="11" xfId="1" applyNumberFormat="1" applyFont="1" applyFill="1" applyBorder="1" applyAlignment="1">
      <alignment horizontal="center" vertical="center"/>
    </xf>
    <xf numFmtId="1" fontId="10" fillId="0" borderId="11" xfId="104" applyNumberFormat="1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171" fontId="43" fillId="0" borderId="11" xfId="0" applyNumberFormat="1" applyFont="1" applyBorder="1" applyAlignment="1">
      <alignment horizontal="center" vertical="center" wrapText="1"/>
    </xf>
    <xf numFmtId="0" fontId="88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1" fillId="0" borderId="11" xfId="0" applyFont="1" applyBorder="1" applyAlignment="1">
      <alignment vertical="center" wrapText="1"/>
    </xf>
    <xf numFmtId="0" fontId="4" fillId="0" borderId="0" xfId="0" applyFont="1" applyFill="1" applyBorder="1"/>
    <xf numFmtId="0" fontId="50" fillId="0" borderId="0" xfId="0" applyFont="1" applyFill="1" applyBorder="1"/>
    <xf numFmtId="2" fontId="10" fillId="24" borderId="11" xfId="133" applyNumberFormat="1" applyFont="1" applyFill="1" applyBorder="1" applyAlignment="1">
      <alignment horizontal="center" vertical="center" wrapText="1"/>
    </xf>
    <xf numFmtId="49" fontId="10" fillId="24" borderId="11" xfId="119" applyNumberFormat="1" applyFont="1" applyFill="1" applyBorder="1" applyAlignment="1">
      <alignment horizontal="center" vertical="center" wrapText="1"/>
    </xf>
    <xf numFmtId="1" fontId="10" fillId="24" borderId="11" xfId="119" applyNumberFormat="1" applyFont="1" applyFill="1" applyBorder="1" applyAlignment="1">
      <alignment horizontal="center" vertical="center" wrapText="1"/>
    </xf>
    <xf numFmtId="171" fontId="10" fillId="24" borderId="11" xfId="119" applyNumberFormat="1" applyFont="1" applyFill="1" applyBorder="1" applyAlignment="1">
      <alignment horizontal="center" vertical="center" wrapText="1"/>
    </xf>
    <xf numFmtId="171" fontId="10" fillId="24" borderId="11" xfId="133" applyNumberFormat="1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left" vertical="center" wrapText="1"/>
    </xf>
    <xf numFmtId="176" fontId="10" fillId="24" borderId="11" xfId="133" applyNumberFormat="1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/>
    </xf>
    <xf numFmtId="0" fontId="49" fillId="0" borderId="15" xfId="0" applyFont="1" applyBorder="1" applyAlignment="1">
      <alignment horizontal="center" vertical="center" wrapText="1"/>
    </xf>
    <xf numFmtId="0" fontId="42" fillId="0" borderId="16" xfId="0" applyFont="1" applyFill="1" applyBorder="1" applyAlignment="1">
      <alignment horizontal="center" vertical="center" wrapText="1"/>
    </xf>
    <xf numFmtId="0" fontId="53" fillId="0" borderId="0" xfId="0" applyFont="1" applyBorder="1" applyAlignment="1">
      <alignment horizontal="left" vertical="center" wrapText="1"/>
    </xf>
    <xf numFmtId="0" fontId="53" fillId="0" borderId="0" xfId="0" applyFont="1" applyBorder="1" applyAlignment="1">
      <alignment horizontal="center" vertical="center" wrapText="1"/>
    </xf>
    <xf numFmtId="171" fontId="53" fillId="0" borderId="0" xfId="0" applyNumberFormat="1" applyFont="1" applyBorder="1" applyAlignment="1">
      <alignment horizontal="center" vertical="center" wrapText="1"/>
    </xf>
    <xf numFmtId="0" fontId="136" fillId="0" borderId="19" xfId="0" applyFont="1" applyBorder="1" applyAlignment="1"/>
    <xf numFmtId="0" fontId="45" fillId="0" borderId="11" xfId="0" applyFont="1" applyBorder="1" applyAlignment="1">
      <alignment horizontal="center" wrapText="1"/>
    </xf>
    <xf numFmtId="1" fontId="49" fillId="0" borderId="11" xfId="0" applyNumberFormat="1" applyFont="1" applyBorder="1" applyAlignment="1">
      <alignment horizontal="center" vertical="center" wrapText="1"/>
    </xf>
    <xf numFmtId="0" fontId="55" fillId="0" borderId="11" xfId="0" applyFont="1" applyBorder="1" applyAlignment="1">
      <alignment horizontal="left" vertical="center" wrapText="1"/>
    </xf>
    <xf numFmtId="1" fontId="42" fillId="0" borderId="11" xfId="0" applyNumberFormat="1" applyFont="1" applyBorder="1" applyAlignment="1">
      <alignment horizontal="center" vertical="center" wrapText="1"/>
    </xf>
    <xf numFmtId="0" fontId="55" fillId="0" borderId="1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55" fillId="0" borderId="19" xfId="0" applyFont="1" applyBorder="1" applyAlignment="1"/>
    <xf numFmtId="0" fontId="53" fillId="0" borderId="11" xfId="0" applyFont="1" applyBorder="1" applyAlignment="1">
      <alignment vertical="center" wrapText="1"/>
    </xf>
    <xf numFmtId="0" fontId="58" fillId="0" borderId="11" xfId="0" applyFont="1" applyBorder="1"/>
    <xf numFmtId="0" fontId="9" fillId="0" borderId="11" xfId="0" applyFont="1" applyBorder="1" applyAlignment="1">
      <alignment vertical="center" wrapText="1"/>
    </xf>
    <xf numFmtId="0" fontId="0" fillId="0" borderId="0" xfId="0" applyAlignment="1"/>
    <xf numFmtId="49" fontId="10" fillId="0" borderId="11" xfId="0" applyNumberFormat="1" applyFont="1" applyBorder="1" applyAlignment="1">
      <alignment horizontal="center" wrapText="1"/>
    </xf>
    <xf numFmtId="1" fontId="10" fillId="0" borderId="11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49" fontId="9" fillId="0" borderId="11" xfId="0" applyNumberFormat="1" applyFont="1" applyBorder="1" applyAlignment="1">
      <alignment horizontal="center" wrapText="1"/>
    </xf>
    <xf numFmtId="1" fontId="9" fillId="0" borderId="1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11" xfId="0" applyNumberFormat="1" applyFont="1" applyBorder="1" applyAlignment="1">
      <alignment horizontal="center" vertical="center"/>
    </xf>
    <xf numFmtId="0" fontId="72" fillId="26" borderId="11" xfId="0" applyFont="1" applyFill="1" applyBorder="1" applyAlignment="1">
      <alignment horizontal="center" vertical="center" wrapText="1"/>
    </xf>
    <xf numFmtId="0" fontId="70" fillId="26" borderId="11" xfId="0" applyFont="1" applyFill="1" applyBorder="1" applyAlignment="1">
      <alignment horizontal="center" vertical="center" wrapText="1"/>
    </xf>
    <xf numFmtId="0" fontId="94" fillId="26" borderId="11" xfId="0" applyFont="1" applyFill="1" applyBorder="1" applyAlignment="1">
      <alignment horizontal="center" vertical="top" wrapText="1"/>
    </xf>
    <xf numFmtId="0" fontId="72" fillId="26" borderId="11" xfId="0" applyFont="1" applyFill="1" applyBorder="1" applyAlignment="1">
      <alignment horizontal="center" vertical="top" wrapText="1"/>
    </xf>
    <xf numFmtId="0" fontId="137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2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vertical="center" wrapText="1"/>
    </xf>
    <xf numFmtId="2" fontId="10" fillId="0" borderId="11" xfId="0" applyNumberFormat="1" applyFont="1" applyFill="1" applyBorder="1" applyAlignment="1">
      <alignment horizontal="center" vertical="center" wrapText="1"/>
    </xf>
    <xf numFmtId="1" fontId="10" fillId="0" borderId="11" xfId="0" applyNumberFormat="1" applyFont="1" applyFill="1" applyBorder="1" applyAlignment="1">
      <alignment horizontal="center" vertical="center" wrapText="1"/>
    </xf>
    <xf numFmtId="167" fontId="10" fillId="0" borderId="12" xfId="58" applyFont="1" applyFill="1" applyBorder="1" applyAlignment="1">
      <alignment vertical="center" wrapText="1"/>
    </xf>
    <xf numFmtId="1" fontId="10" fillId="0" borderId="11" xfId="109" applyNumberFormat="1" applyFont="1" applyFill="1" applyBorder="1" applyAlignment="1">
      <alignment horizontal="center" vertical="center" wrapText="1"/>
    </xf>
    <xf numFmtId="171" fontId="10" fillId="0" borderId="11" xfId="109" applyNumberFormat="1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10" fillId="0" borderId="0" xfId="0" applyFont="1" applyFill="1" applyAlignment="1">
      <alignment horizontal="left" vertical="center"/>
    </xf>
    <xf numFmtId="171" fontId="10" fillId="0" borderId="11" xfId="112" applyNumberFormat="1" applyFont="1" applyFill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44" fillId="0" borderId="11" xfId="129" applyFont="1" applyFill="1" applyBorder="1" applyAlignment="1">
      <alignment horizontal="center" vertical="center" wrapText="1"/>
    </xf>
    <xf numFmtId="0" fontId="10" fillId="0" borderId="11" xfId="129" applyFont="1" applyFill="1" applyBorder="1" applyAlignment="1">
      <alignment horizontal="center" vertical="center" wrapText="1"/>
    </xf>
    <xf numFmtId="0" fontId="42" fillId="25" borderId="11" xfId="129" applyFont="1" applyFill="1" applyBorder="1" applyAlignment="1">
      <alignment horizontal="center" vertical="center" wrapText="1"/>
    </xf>
    <xf numFmtId="0" fontId="10" fillId="0" borderId="11" xfId="129" applyNumberFormat="1" applyFont="1" applyFill="1" applyBorder="1" applyAlignment="1">
      <alignment horizontal="left" vertical="center" wrapText="1"/>
    </xf>
    <xf numFmtId="3" fontId="10" fillId="0" borderId="11" xfId="129" applyNumberFormat="1" applyFont="1" applyBorder="1" applyAlignment="1">
      <alignment horizontal="center" vertical="center" wrapText="1"/>
    </xf>
    <xf numFmtId="0" fontId="10" fillId="24" borderId="11" xfId="129" applyFont="1" applyFill="1" applyBorder="1" applyAlignment="1">
      <alignment horizontal="center" vertical="center" wrapText="1"/>
    </xf>
    <xf numFmtId="3" fontId="10" fillId="24" borderId="11" xfId="129" applyNumberFormat="1" applyFont="1" applyFill="1" applyBorder="1" applyAlignment="1">
      <alignment horizontal="center" vertical="center" wrapText="1"/>
    </xf>
    <xf numFmtId="0" fontId="84" fillId="0" borderId="11" xfId="129" applyNumberFormat="1" applyFont="1" applyFill="1" applyBorder="1" applyAlignment="1">
      <alignment horizontal="right" vertical="center" wrapText="1"/>
    </xf>
    <xf numFmtId="3" fontId="84" fillId="24" borderId="11" xfId="129" applyNumberFormat="1" applyFont="1" applyFill="1" applyBorder="1" applyAlignment="1">
      <alignment horizontal="center" vertical="center" wrapText="1"/>
    </xf>
    <xf numFmtId="0" fontId="84" fillId="24" borderId="11" xfId="129" applyFont="1" applyFill="1" applyBorder="1" applyAlignment="1">
      <alignment horizontal="center" vertical="center" wrapText="1"/>
    </xf>
    <xf numFmtId="0" fontId="10" fillId="0" borderId="11" xfId="134" applyNumberFormat="1" applyFont="1" applyFill="1" applyBorder="1" applyAlignment="1">
      <alignment horizontal="left" vertical="center" wrapText="1"/>
    </xf>
    <xf numFmtId="0" fontId="10" fillId="0" borderId="11" xfId="129" applyNumberFormat="1" applyFont="1" applyFill="1" applyBorder="1" applyAlignment="1">
      <alignment vertical="center" wrapText="1"/>
    </xf>
    <xf numFmtId="0" fontId="10" fillId="0" borderId="11" xfId="129" applyFont="1" applyFill="1" applyBorder="1" applyAlignment="1">
      <alignment vertical="center" wrapText="1"/>
    </xf>
    <xf numFmtId="0" fontId="2" fillId="0" borderId="0" xfId="126" applyFont="1"/>
    <xf numFmtId="0" fontId="2" fillId="0" borderId="0" xfId="126" applyFill="1"/>
    <xf numFmtId="0" fontId="10" fillId="0" borderId="11" xfId="1" applyFont="1" applyFill="1" applyBorder="1" applyAlignment="1">
      <alignment horizontal="center" vertical="center" wrapText="1"/>
    </xf>
    <xf numFmtId="0" fontId="42" fillId="25" borderId="11" xfId="1" applyFont="1" applyFill="1" applyBorder="1" applyAlignment="1">
      <alignment horizontal="center" vertical="center" wrapText="1"/>
    </xf>
    <xf numFmtId="0" fontId="10" fillId="0" borderId="11" xfId="1" applyNumberFormat="1" applyFont="1" applyFill="1" applyBorder="1" applyAlignment="1">
      <alignment vertical="center" wrapText="1"/>
    </xf>
    <xf numFmtId="3" fontId="10" fillId="24" borderId="11" xfId="1" applyNumberFormat="1" applyFont="1" applyFill="1" applyBorder="1" applyAlignment="1">
      <alignment horizontal="center" vertical="center" wrapText="1"/>
    </xf>
    <xf numFmtId="0" fontId="10" fillId="24" borderId="11" xfId="1" applyFont="1" applyFill="1" applyBorder="1" applyAlignment="1">
      <alignment horizontal="center" vertical="center" wrapText="1"/>
    </xf>
    <xf numFmtId="0" fontId="84" fillId="0" borderId="11" xfId="1" applyNumberFormat="1" applyFont="1" applyFill="1" applyBorder="1" applyAlignment="1">
      <alignment horizontal="right" vertical="center" wrapText="1"/>
    </xf>
    <xf numFmtId="3" fontId="84" fillId="24" borderId="11" xfId="1" applyNumberFormat="1" applyFont="1" applyFill="1" applyBorder="1" applyAlignment="1">
      <alignment horizontal="center" vertical="center" wrapText="1"/>
    </xf>
    <xf numFmtId="0" fontId="84" fillId="24" borderId="11" xfId="1" applyFont="1" applyFill="1" applyBorder="1" applyAlignment="1">
      <alignment horizontal="center" vertical="center" wrapText="1"/>
    </xf>
    <xf numFmtId="0" fontId="10" fillId="0" borderId="11" xfId="1" applyNumberFormat="1" applyFont="1" applyFill="1" applyBorder="1" applyAlignment="1">
      <alignment horizontal="left" vertical="center" wrapText="1"/>
    </xf>
    <xf numFmtId="0" fontId="10" fillId="0" borderId="11" xfId="1" applyFont="1" applyFill="1" applyBorder="1" applyAlignment="1">
      <alignment vertical="center" wrapText="1"/>
    </xf>
    <xf numFmtId="0" fontId="42" fillId="0" borderId="11" xfId="1" applyFont="1" applyFill="1" applyBorder="1" applyAlignment="1">
      <alignment horizontal="center" vertical="center" wrapText="1"/>
    </xf>
    <xf numFmtId="0" fontId="10" fillId="25" borderId="11" xfId="1" applyNumberFormat="1" applyFont="1" applyFill="1" applyBorder="1" applyAlignment="1">
      <alignment horizontal="left" vertical="center" wrapText="1"/>
    </xf>
    <xf numFmtId="3" fontId="84" fillId="0" borderId="11" xfId="1" applyNumberFormat="1" applyFont="1" applyFill="1" applyBorder="1" applyAlignment="1">
      <alignment horizontal="center" vertical="center" wrapText="1"/>
    </xf>
    <xf numFmtId="0" fontId="42" fillId="0" borderId="11" xfId="73" applyFont="1" applyFill="1" applyBorder="1" applyAlignment="1">
      <alignment horizontal="center" vertical="center" wrapText="1"/>
    </xf>
    <xf numFmtId="0" fontId="42" fillId="0" borderId="0" xfId="73" applyFont="1" applyFill="1" applyBorder="1" applyAlignment="1">
      <alignment horizontal="center" vertical="center" wrapText="1"/>
    </xf>
    <xf numFmtId="0" fontId="10" fillId="0" borderId="0" xfId="73" applyFont="1" applyFill="1" applyBorder="1" applyAlignment="1">
      <alignment horizontal="left" vertical="center" wrapText="1"/>
    </xf>
    <xf numFmtId="0" fontId="10" fillId="0" borderId="0" xfId="73" applyFont="1" applyFill="1" applyBorder="1" applyAlignment="1">
      <alignment wrapText="1"/>
    </xf>
    <xf numFmtId="0" fontId="104" fillId="24" borderId="11" xfId="1" applyFont="1" applyFill="1" applyBorder="1" applyAlignment="1">
      <alignment horizontal="center" vertical="center" wrapText="1"/>
    </xf>
    <xf numFmtId="0" fontId="42" fillId="0" borderId="11" xfId="1" applyFont="1" applyFill="1" applyBorder="1" applyAlignment="1">
      <alignment horizontal="left" vertical="center" wrapText="1"/>
    </xf>
    <xf numFmtId="0" fontId="48" fillId="0" borderId="11" xfId="1" applyFont="1" applyFill="1" applyBorder="1" applyAlignment="1">
      <alignment horizontal="left" vertical="center" wrapText="1"/>
    </xf>
    <xf numFmtId="0" fontId="48" fillId="0" borderId="11" xfId="1" applyFont="1" applyFill="1" applyBorder="1" applyAlignment="1">
      <alignment horizontal="center" vertical="center" wrapText="1"/>
    </xf>
    <xf numFmtId="0" fontId="55" fillId="0" borderId="11" xfId="1" applyFont="1" applyBorder="1" applyAlignment="1">
      <alignment horizontal="right" vertical="center" wrapText="1"/>
    </xf>
    <xf numFmtId="0" fontId="41" fillId="0" borderId="11" xfId="1" applyFont="1" applyBorder="1" applyAlignment="1">
      <alignment horizontal="center" vertical="center" wrapText="1"/>
    </xf>
    <xf numFmtId="0" fontId="49" fillId="0" borderId="11" xfId="1" applyFont="1" applyFill="1" applyBorder="1" applyAlignment="1">
      <alignment horizontal="left" vertical="center" wrapText="1"/>
    </xf>
    <xf numFmtId="0" fontId="41" fillId="0" borderId="11" xfId="1" applyFont="1" applyBorder="1" applyAlignment="1">
      <alignment horizontal="right" vertical="center" wrapText="1"/>
    </xf>
    <xf numFmtId="0" fontId="42" fillId="0" borderId="11" xfId="1" applyFont="1" applyBorder="1" applyAlignment="1">
      <alignment horizontal="center" vertical="center" wrapText="1"/>
    </xf>
    <xf numFmtId="0" fontId="55" fillId="0" borderId="0" xfId="0" applyFont="1" applyAlignment="1">
      <alignment wrapText="1"/>
    </xf>
    <xf numFmtId="0" fontId="10" fillId="0" borderId="12" xfId="0" applyFont="1" applyBorder="1" applyAlignment="1">
      <alignment horizontal="left" vertical="center" wrapText="1" indent="1"/>
    </xf>
    <xf numFmtId="0" fontId="53" fillId="0" borderId="12" xfId="0" applyFont="1" applyBorder="1" applyAlignment="1">
      <alignment horizontal="left" vertical="center" wrapText="1" indent="1"/>
    </xf>
    <xf numFmtId="2" fontId="53" fillId="0" borderId="11" xfId="0" applyNumberFormat="1" applyFont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 wrapText="1" indent="1"/>
    </xf>
    <xf numFmtId="0" fontId="0" fillId="0" borderId="0" xfId="0" applyFont="1" applyAlignment="1">
      <alignment horizontal="center" vertical="center"/>
    </xf>
    <xf numFmtId="171" fontId="10" fillId="25" borderId="14" xfId="0" applyNumberFormat="1" applyFont="1" applyFill="1" applyBorder="1" applyAlignment="1">
      <alignment horizontal="center" vertical="center" wrapText="1"/>
    </xf>
    <xf numFmtId="1" fontId="10" fillId="0" borderId="26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0" fontId="42" fillId="0" borderId="25" xfId="0" applyFont="1" applyBorder="1" applyAlignment="1">
      <alignment horizontal="left" vertical="center" wrapText="1"/>
    </xf>
    <xf numFmtId="2" fontId="10" fillId="0" borderId="25" xfId="0" applyNumberFormat="1" applyFont="1" applyBorder="1" applyAlignment="1">
      <alignment horizontal="center" vertical="center" wrapText="1"/>
    </xf>
    <xf numFmtId="171" fontId="10" fillId="0" borderId="25" xfId="0" applyNumberFormat="1" applyFont="1" applyBorder="1" applyAlignment="1">
      <alignment horizontal="center" vertical="center" wrapText="1"/>
    </xf>
    <xf numFmtId="3" fontId="10" fillId="24" borderId="19" xfId="135" applyNumberFormat="1" applyFont="1" applyFill="1" applyBorder="1" applyAlignment="1">
      <alignment horizontal="center" vertical="center" wrapText="1"/>
    </xf>
    <xf numFmtId="1" fontId="53" fillId="0" borderId="14" xfId="0" applyNumberFormat="1" applyFont="1" applyFill="1" applyBorder="1" applyAlignment="1">
      <alignment horizontal="center" vertical="center" wrapText="1"/>
    </xf>
    <xf numFmtId="171" fontId="53" fillId="0" borderId="14" xfId="0" applyNumberFormat="1" applyFont="1" applyFill="1" applyBorder="1" applyAlignment="1">
      <alignment horizontal="center" vertical="center" wrapText="1"/>
    </xf>
    <xf numFmtId="0" fontId="10" fillId="25" borderId="0" xfId="0" applyFont="1" applyFill="1"/>
    <xf numFmtId="0" fontId="10" fillId="25" borderId="12" xfId="0" applyFont="1" applyFill="1" applyBorder="1" applyAlignment="1">
      <alignment horizontal="center" vertical="center" wrapText="1"/>
    </xf>
    <xf numFmtId="1" fontId="10" fillId="25" borderId="11" xfId="136" applyNumberFormat="1" applyFont="1" applyFill="1" applyBorder="1" applyAlignment="1">
      <alignment horizontal="center" vertical="center" wrapText="1"/>
    </xf>
    <xf numFmtId="171" fontId="10" fillId="25" borderId="11" xfId="136" applyNumberFormat="1" applyFont="1" applyFill="1" applyBorder="1" applyAlignment="1">
      <alignment horizontal="center" vertical="center" wrapText="1"/>
    </xf>
    <xf numFmtId="179" fontId="10" fillId="25" borderId="11" xfId="87" applyNumberFormat="1" applyFont="1" applyFill="1" applyBorder="1" applyAlignment="1">
      <alignment horizontal="center" vertical="center"/>
    </xf>
    <xf numFmtId="171" fontId="10" fillId="25" borderId="11" xfId="0" applyNumberFormat="1" applyFont="1" applyFill="1" applyBorder="1" applyAlignment="1">
      <alignment horizontal="center" vertical="center"/>
    </xf>
    <xf numFmtId="0" fontId="10" fillId="25" borderId="11" xfId="87" applyNumberFormat="1" applyFont="1" applyFill="1" applyBorder="1" applyAlignment="1">
      <alignment horizontal="center" vertical="center"/>
    </xf>
    <xf numFmtId="0" fontId="55" fillId="0" borderId="0" xfId="0" applyFont="1" applyAlignment="1">
      <alignment horizontal="center" vertical="center" wrapText="1"/>
    </xf>
    <xf numFmtId="2" fontId="10" fillId="24" borderId="11" xfId="137" applyNumberFormat="1" applyFont="1" applyFill="1" applyBorder="1" applyAlignment="1">
      <alignment horizontal="center" vertical="center" wrapText="1"/>
    </xf>
    <xf numFmtId="2" fontId="53" fillId="24" borderId="11" xfId="137" applyNumberFormat="1" applyFont="1" applyFill="1" applyBorder="1" applyAlignment="1">
      <alignment horizontal="center" vertical="center" wrapText="1"/>
    </xf>
    <xf numFmtId="1" fontId="10" fillId="24" borderId="11" xfId="137" applyNumberFormat="1" applyFont="1" applyFill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2" fontId="41" fillId="0" borderId="11" xfId="0" applyNumberFormat="1" applyFont="1" applyBorder="1" applyAlignment="1">
      <alignment horizontal="center" vertical="center" wrapText="1"/>
    </xf>
    <xf numFmtId="1" fontId="41" fillId="0" borderId="11" xfId="0" applyNumberFormat="1" applyFont="1" applyBorder="1" applyAlignment="1">
      <alignment horizontal="center" vertical="center" wrapText="1"/>
    </xf>
    <xf numFmtId="2" fontId="10" fillId="0" borderId="0" xfId="0" applyNumberFormat="1" applyFont="1" applyAlignment="1">
      <alignment wrapText="1"/>
    </xf>
    <xf numFmtId="0" fontId="41" fillId="0" borderId="25" xfId="0" applyFont="1" applyBorder="1" applyAlignment="1">
      <alignment horizontal="center" vertical="center" wrapText="1"/>
    </xf>
    <xf numFmtId="2" fontId="41" fillId="0" borderId="25" xfId="0" applyNumberFormat="1" applyFont="1" applyBorder="1" applyAlignment="1">
      <alignment horizontal="center" vertical="center" wrapText="1"/>
    </xf>
    <xf numFmtId="1" fontId="41" fillId="0" borderId="25" xfId="0" applyNumberFormat="1" applyFont="1" applyBorder="1" applyAlignment="1">
      <alignment horizontal="center" vertical="center" wrapText="1"/>
    </xf>
    <xf numFmtId="2" fontId="10" fillId="0" borderId="0" xfId="0" applyNumberFormat="1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41" fillId="0" borderId="0" xfId="0" applyFont="1" applyBorder="1" applyAlignment="1">
      <alignment horizontal="center" vertical="center" wrapText="1"/>
    </xf>
    <xf numFmtId="0" fontId="10" fillId="24" borderId="15" xfId="0" applyFont="1" applyFill="1" applyBorder="1" applyAlignment="1">
      <alignment horizontal="center" vertical="center" wrapText="1"/>
    </xf>
    <xf numFmtId="0" fontId="42" fillId="24" borderId="11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 indent="1"/>
    </xf>
    <xf numFmtId="0" fontId="9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55" fillId="0" borderId="11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wrapText="1"/>
    </xf>
    <xf numFmtId="2" fontId="9" fillId="0" borderId="11" xfId="0" applyNumberFormat="1" applyFont="1" applyBorder="1" applyAlignment="1">
      <alignment horizontal="center" vertical="center" wrapText="1"/>
    </xf>
    <xf numFmtId="2" fontId="9" fillId="24" borderId="11" xfId="0" applyNumberFormat="1" applyFont="1" applyFill="1" applyBorder="1" applyAlignment="1">
      <alignment horizontal="center" vertical="center"/>
    </xf>
    <xf numFmtId="0" fontId="1" fillId="0" borderId="0" xfId="138"/>
    <xf numFmtId="0" fontId="1" fillId="0" borderId="11" xfId="138" applyBorder="1"/>
    <xf numFmtId="0" fontId="1" fillId="0" borderId="11" xfId="138" applyFont="1" applyBorder="1" applyAlignment="1">
      <alignment horizontal="center" vertical="center"/>
    </xf>
    <xf numFmtId="171" fontId="55" fillId="0" borderId="11" xfId="0" applyNumberFormat="1" applyFont="1" applyBorder="1" applyAlignment="1">
      <alignment horizontal="center" vertical="center" wrapText="1"/>
    </xf>
    <xf numFmtId="0" fontId="139" fillId="0" borderId="11" xfId="0" applyFont="1" applyBorder="1" applyAlignment="1">
      <alignment vertical="center" wrapText="1"/>
    </xf>
    <xf numFmtId="0" fontId="13" fillId="0" borderId="0" xfId="2" applyBorder="1" applyAlignment="1" applyProtection="1">
      <alignment horizontal="center" vertical="center" wrapText="1"/>
    </xf>
    <xf numFmtId="0" fontId="13" fillId="0" borderId="0" xfId="2" applyAlignment="1" applyProtection="1">
      <alignment horizontal="center" vertical="center"/>
    </xf>
    <xf numFmtId="0" fontId="13" fillId="0" borderId="0" xfId="2" quotePrefix="1" applyAlignment="1" applyProtection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justify" vertical="center" wrapText="1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3" fillId="0" borderId="11" xfId="0" applyFont="1" applyBorder="1" applyAlignment="1">
      <alignment horizontal="center" vertical="center" wrapText="1"/>
    </xf>
    <xf numFmtId="0" fontId="43" fillId="24" borderId="11" xfId="0" applyFont="1" applyFill="1" applyBorder="1" applyAlignment="1">
      <alignment horizontal="center" vertical="center" wrapText="1"/>
    </xf>
    <xf numFmtId="0" fontId="43" fillId="24" borderId="12" xfId="0" applyFont="1" applyFill="1" applyBorder="1" applyAlignment="1">
      <alignment horizontal="center" vertical="center" wrapText="1"/>
    </xf>
    <xf numFmtId="0" fontId="43" fillId="25" borderId="13" xfId="0" applyFont="1" applyFill="1" applyBorder="1" applyAlignment="1">
      <alignment horizontal="center" vertical="center" wrapText="1"/>
    </xf>
    <xf numFmtId="0" fontId="43" fillId="24" borderId="14" xfId="0" applyFont="1" applyFill="1" applyBorder="1" applyAlignment="1">
      <alignment horizontal="center" vertical="center" wrapText="1"/>
    </xf>
    <xf numFmtId="0" fontId="44" fillId="24" borderId="14" xfId="0" applyFont="1" applyFill="1" applyBorder="1" applyAlignment="1">
      <alignment horizontal="center" vertical="center" wrapText="1"/>
    </xf>
    <xf numFmtId="1" fontId="42" fillId="0" borderId="0" xfId="0" applyNumberFormat="1" applyFont="1" applyBorder="1" applyAlignment="1" applyProtection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43" fillId="24" borderId="15" xfId="0" applyFont="1" applyFill="1" applyBorder="1" applyAlignment="1">
      <alignment horizontal="center" vertical="center" wrapText="1"/>
    </xf>
    <xf numFmtId="0" fontId="43" fillId="25" borderId="16" xfId="0" applyFont="1" applyFill="1" applyBorder="1" applyAlignment="1">
      <alignment horizontal="center" vertical="center" wrapText="1"/>
    </xf>
    <xf numFmtId="0" fontId="43" fillId="25" borderId="17" xfId="0" applyFont="1" applyFill="1" applyBorder="1" applyAlignment="1">
      <alignment horizontal="center" vertical="center" wrapText="1"/>
    </xf>
    <xf numFmtId="0" fontId="35" fillId="24" borderId="11" xfId="0" applyFont="1" applyFill="1" applyBorder="1" applyAlignment="1">
      <alignment horizontal="center" vertical="center" wrapText="1"/>
    </xf>
    <xf numFmtId="0" fontId="41" fillId="0" borderId="0" xfId="90" applyFont="1" applyFill="1" applyBorder="1" applyAlignment="1">
      <alignment horizontal="center" vertical="center" wrapText="1"/>
    </xf>
    <xf numFmtId="0" fontId="48" fillId="0" borderId="0" xfId="90" applyFont="1" applyFill="1" applyBorder="1" applyAlignment="1">
      <alignment horizontal="center" vertical="center" wrapText="1"/>
    </xf>
    <xf numFmtId="0" fontId="42" fillId="0" borderId="11" xfId="90" applyFont="1" applyFill="1" applyBorder="1" applyAlignment="1">
      <alignment horizontal="center" vertical="center" wrapText="1"/>
    </xf>
    <xf numFmtId="171" fontId="42" fillId="0" borderId="11" xfId="90" quotePrefix="1" applyNumberFormat="1" applyFont="1" applyFill="1" applyBorder="1" applyAlignment="1">
      <alignment horizontal="center" vertical="center" wrapText="1"/>
    </xf>
    <xf numFmtId="0" fontId="42" fillId="0" borderId="11" xfId="74" applyFont="1" applyFill="1" applyBorder="1" applyAlignment="1">
      <alignment horizontal="center" vertical="center" wrapText="1"/>
    </xf>
    <xf numFmtId="171" fontId="42" fillId="0" borderId="11" xfId="90" applyNumberFormat="1" applyFont="1" applyFill="1" applyBorder="1" applyAlignment="1">
      <alignment horizontal="center" vertical="center"/>
    </xf>
    <xf numFmtId="0" fontId="42" fillId="0" borderId="11" xfId="74" applyFont="1" applyFill="1" applyBorder="1" applyAlignment="1">
      <alignment horizontal="center" vertical="center"/>
    </xf>
    <xf numFmtId="0" fontId="41" fillId="0" borderId="0" xfId="90" applyFont="1" applyBorder="1" applyAlignment="1">
      <alignment horizontal="center" vertical="center" wrapText="1"/>
    </xf>
    <xf numFmtId="0" fontId="48" fillId="0" borderId="0" xfId="90" applyFont="1" applyBorder="1" applyAlignment="1">
      <alignment horizontal="center" vertical="center" wrapText="1"/>
    </xf>
    <xf numFmtId="0" fontId="48" fillId="0" borderId="19" xfId="90" applyFont="1" applyBorder="1" applyAlignment="1">
      <alignment horizontal="right" vertical="center" wrapText="1"/>
    </xf>
    <xf numFmtId="0" fontId="4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1" fillId="0" borderId="15" xfId="0" applyFont="1" applyBorder="1" applyAlignment="1">
      <alignment horizontal="center" vertical="center"/>
    </xf>
    <xf numFmtId="0" fontId="51" fillId="0" borderId="1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  <xf numFmtId="0" fontId="54" fillId="24" borderId="25" xfId="72" applyNumberFormat="1" applyFont="1" applyFill="1" applyBorder="1" applyAlignment="1">
      <alignment horizontal="left" vertical="center" wrapText="1"/>
    </xf>
    <xf numFmtId="0" fontId="54" fillId="24" borderId="0" xfId="72" applyNumberFormat="1" applyFont="1" applyFill="1" applyBorder="1" applyAlignment="1">
      <alignment horizontal="left" vertical="center" wrapText="1"/>
    </xf>
    <xf numFmtId="0" fontId="53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55" fillId="25" borderId="11" xfId="129" applyNumberFormat="1" applyFont="1" applyFill="1" applyBorder="1" applyAlignment="1">
      <alignment horizontal="center" vertical="center" wrapText="1"/>
    </xf>
    <xf numFmtId="0" fontId="55" fillId="25" borderId="11" xfId="129" applyFont="1" applyFill="1" applyBorder="1" applyAlignment="1">
      <alignment horizontal="center" vertical="center" wrapText="1"/>
    </xf>
    <xf numFmtId="0" fontId="41" fillId="0" borderId="0" xfId="129" applyFont="1" applyFill="1" applyAlignment="1">
      <alignment horizontal="center" vertical="center"/>
    </xf>
    <xf numFmtId="0" fontId="48" fillId="0" borderId="19" xfId="129" applyFont="1" applyFill="1" applyBorder="1" applyAlignment="1">
      <alignment horizontal="center" vertical="center"/>
    </xf>
    <xf numFmtId="0" fontId="9" fillId="0" borderId="11" xfId="129" applyFont="1" applyFill="1" applyBorder="1" applyAlignment="1">
      <alignment horizontal="center" vertical="center" wrapText="1"/>
    </xf>
    <xf numFmtId="0" fontId="9" fillId="0" borderId="12" xfId="129" applyFont="1" applyFill="1" applyBorder="1" applyAlignment="1">
      <alignment horizontal="center" vertical="center" wrapText="1"/>
    </xf>
    <xf numFmtId="0" fontId="9" fillId="0" borderId="13" xfId="129" applyFont="1" applyFill="1" applyBorder="1" applyAlignment="1">
      <alignment horizontal="center" vertical="center" wrapText="1"/>
    </xf>
    <xf numFmtId="0" fontId="9" fillId="0" borderId="14" xfId="129" applyFont="1" applyFill="1" applyBorder="1" applyAlignment="1">
      <alignment horizontal="center" vertical="center" wrapText="1"/>
    </xf>
    <xf numFmtId="16" fontId="55" fillId="0" borderId="11" xfId="129" applyNumberFormat="1" applyFont="1" applyFill="1" applyBorder="1" applyAlignment="1">
      <alignment horizontal="center" vertical="center" wrapText="1"/>
    </xf>
    <xf numFmtId="16" fontId="9" fillId="0" borderId="11" xfId="1" applyNumberFormat="1" applyFont="1" applyFill="1" applyBorder="1" applyAlignment="1">
      <alignment horizontal="center" vertical="center" wrapText="1"/>
    </xf>
    <xf numFmtId="0" fontId="84" fillId="25" borderId="12" xfId="1" applyNumberFormat="1" applyFont="1" applyFill="1" applyBorder="1" applyAlignment="1">
      <alignment horizontal="right" vertical="center" wrapText="1"/>
    </xf>
    <xf numFmtId="0" fontId="84" fillId="25" borderId="14" xfId="1" applyNumberFormat="1" applyFont="1" applyFill="1" applyBorder="1" applyAlignment="1">
      <alignment horizontal="right" vertical="center" wrapText="1"/>
    </xf>
    <xf numFmtId="0" fontId="41" fillId="0" borderId="0" xfId="1" applyFont="1" applyFill="1" applyAlignment="1">
      <alignment horizontal="center" vertical="center"/>
    </xf>
    <xf numFmtId="0" fontId="48" fillId="0" borderId="19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 wrapText="1"/>
    </xf>
    <xf numFmtId="0" fontId="55" fillId="25" borderId="11" xfId="1" applyFont="1" applyFill="1" applyBorder="1" applyAlignment="1">
      <alignment horizontal="center" vertical="center" wrapText="1"/>
    </xf>
    <xf numFmtId="0" fontId="55" fillId="25" borderId="11" xfId="1" applyNumberFormat="1" applyFont="1" applyFill="1" applyBorder="1" applyAlignment="1">
      <alignment horizontal="center" vertical="center" wrapText="1"/>
    </xf>
    <xf numFmtId="0" fontId="10" fillId="0" borderId="11" xfId="73" applyFont="1" applyFill="1" applyBorder="1" applyAlignment="1">
      <alignment horizontal="left" vertical="center" wrapText="1"/>
    </xf>
    <xf numFmtId="0" fontId="10" fillId="0" borderId="11" xfId="73" applyFont="1" applyFill="1" applyBorder="1" applyAlignment="1">
      <alignment horizontal="center" vertical="center" wrapText="1"/>
    </xf>
    <xf numFmtId="0" fontId="138" fillId="24" borderId="19" xfId="1" applyFont="1" applyFill="1" applyBorder="1" applyAlignment="1">
      <alignment horizontal="center" vertical="center" wrapText="1"/>
    </xf>
    <xf numFmtId="0" fontId="10" fillId="0" borderId="12" xfId="73" applyFont="1" applyFill="1" applyBorder="1" applyAlignment="1">
      <alignment horizontal="left" vertical="center" wrapText="1"/>
    </xf>
    <xf numFmtId="0" fontId="10" fillId="0" borderId="13" xfId="73" applyFont="1" applyFill="1" applyBorder="1" applyAlignment="1">
      <alignment horizontal="left" vertical="center" wrapText="1"/>
    </xf>
    <xf numFmtId="0" fontId="10" fillId="0" borderId="14" xfId="73" applyFont="1" applyFill="1" applyBorder="1" applyAlignment="1">
      <alignment horizontal="left" vertical="center" wrapText="1"/>
    </xf>
    <xf numFmtId="0" fontId="72" fillId="24" borderId="12" xfId="1" applyFont="1" applyFill="1" applyBorder="1" applyAlignment="1">
      <alignment horizontal="center" vertical="center" wrapText="1"/>
    </xf>
    <xf numFmtId="0" fontId="72" fillId="24" borderId="14" xfId="1" applyFont="1" applyFill="1" applyBorder="1" applyAlignment="1">
      <alignment horizontal="center" vertical="center" wrapText="1"/>
    </xf>
    <xf numFmtId="0" fontId="138" fillId="24" borderId="0" xfId="1" applyFont="1" applyFill="1" applyBorder="1" applyAlignment="1">
      <alignment horizontal="center" vertical="center" wrapText="1"/>
    </xf>
    <xf numFmtId="0" fontId="138" fillId="24" borderId="12" xfId="1" applyFont="1" applyFill="1" applyBorder="1" applyAlignment="1">
      <alignment horizontal="center" vertical="center" wrapText="1"/>
    </xf>
    <xf numFmtId="0" fontId="138" fillId="24" borderId="13" xfId="1" applyFont="1" applyFill="1" applyBorder="1" applyAlignment="1">
      <alignment horizontal="center" vertical="center" wrapText="1"/>
    </xf>
    <xf numFmtId="0" fontId="138" fillId="24" borderId="14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70" fillId="0" borderId="25" xfId="126" applyFont="1" applyBorder="1" applyAlignment="1">
      <alignment horizontal="left" vertical="center" wrapText="1"/>
    </xf>
    <xf numFmtId="0" fontId="70" fillId="0" borderId="0" xfId="126" applyFont="1" applyBorder="1" applyAlignment="1">
      <alignment horizontal="left" vertical="center" wrapText="1"/>
    </xf>
    <xf numFmtId="0" fontId="41" fillId="0" borderId="0" xfId="0" applyFont="1" applyFill="1" applyAlignment="1">
      <alignment horizontal="center" vertical="center" wrapText="1"/>
    </xf>
    <xf numFmtId="0" fontId="41" fillId="0" borderId="0" xfId="0" applyFont="1" applyFill="1" applyAlignment="1">
      <alignment horizontal="center" wrapText="1"/>
    </xf>
    <xf numFmtId="0" fontId="35" fillId="0" borderId="19" xfId="0" applyNumberFormat="1" applyFont="1" applyFill="1" applyBorder="1" applyAlignment="1">
      <alignment horizontal="right" wrapText="1"/>
    </xf>
    <xf numFmtId="0" fontId="43" fillId="0" borderId="15" xfId="0" applyNumberFormat="1" applyFont="1" applyFill="1" applyBorder="1" applyAlignment="1">
      <alignment horizontal="center" vertical="center" wrapText="1"/>
    </xf>
    <xf numFmtId="0" fontId="43" fillId="0" borderId="17" xfId="0" applyNumberFormat="1" applyFont="1" applyFill="1" applyBorder="1" applyAlignment="1">
      <alignment horizontal="center" vertical="center" wrapText="1"/>
    </xf>
    <xf numFmtId="0" fontId="45" fillId="0" borderId="11" xfId="0" applyNumberFormat="1" applyFont="1" applyFill="1" applyBorder="1" applyAlignment="1">
      <alignment horizontal="center" vertical="center" wrapText="1"/>
    </xf>
    <xf numFmtId="0" fontId="10" fillId="0" borderId="12" xfId="0" applyNumberFormat="1" applyFont="1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>
      <alignment horizontal="center" vertical="center" wrapText="1"/>
    </xf>
    <xf numFmtId="0" fontId="10" fillId="0" borderId="14" xfId="0" applyNumberFormat="1" applyFont="1" applyFill="1" applyBorder="1" applyAlignment="1">
      <alignment horizontal="center" vertical="center" wrapText="1"/>
    </xf>
    <xf numFmtId="0" fontId="10" fillId="0" borderId="20" xfId="0" applyNumberFormat="1" applyFont="1" applyFill="1" applyBorder="1" applyAlignment="1">
      <alignment horizontal="center" vertical="center" wrapText="1"/>
    </xf>
    <xf numFmtId="0" fontId="10" fillId="0" borderId="25" xfId="0" applyNumberFormat="1" applyFont="1" applyFill="1" applyBorder="1" applyAlignment="1">
      <alignment horizontal="center" vertical="center" wrapText="1"/>
    </xf>
    <xf numFmtId="0" fontId="10" fillId="0" borderId="21" xfId="0" applyNumberFormat="1" applyFont="1" applyFill="1" applyBorder="1" applyAlignment="1">
      <alignment horizontal="center" vertical="center" wrapText="1"/>
    </xf>
    <xf numFmtId="0" fontId="10" fillId="0" borderId="22" xfId="0" applyNumberFormat="1" applyFont="1" applyFill="1" applyBorder="1" applyAlignment="1">
      <alignment horizontal="center" vertical="center" wrapText="1"/>
    </xf>
    <xf numFmtId="0" fontId="10" fillId="0" borderId="19" xfId="0" applyNumberFormat="1" applyFont="1" applyFill="1" applyBorder="1" applyAlignment="1">
      <alignment horizontal="center" vertical="center" wrapText="1"/>
    </xf>
    <xf numFmtId="0" fontId="10" fillId="0" borderId="23" xfId="0" applyNumberFormat="1" applyFont="1" applyFill="1" applyBorder="1" applyAlignment="1">
      <alignment horizontal="center" vertical="center" wrapText="1"/>
    </xf>
    <xf numFmtId="0" fontId="35" fillId="0" borderId="12" xfId="0" applyNumberFormat="1" applyFont="1" applyFill="1" applyBorder="1" applyAlignment="1">
      <alignment horizontal="center" vertical="center" wrapText="1"/>
    </xf>
    <xf numFmtId="0" fontId="35" fillId="0" borderId="14" xfId="0" applyNumberFormat="1" applyFont="1" applyFill="1" applyBorder="1" applyAlignment="1">
      <alignment horizontal="center" vertical="center" wrapText="1"/>
    </xf>
    <xf numFmtId="0" fontId="41" fillId="25" borderId="0" xfId="1" applyFont="1" applyFill="1" applyAlignment="1">
      <alignment horizontal="center" vertical="center"/>
    </xf>
    <xf numFmtId="0" fontId="59" fillId="24" borderId="11" xfId="94" applyNumberFormat="1" applyFont="1" applyFill="1" applyBorder="1" applyAlignment="1">
      <alignment horizontal="center" vertical="center" wrapText="1"/>
    </xf>
    <xf numFmtId="0" fontId="45" fillId="24" borderId="11" xfId="1" applyFont="1" applyFill="1" applyBorder="1" applyAlignment="1">
      <alignment horizontal="center" vertical="center" wrapText="1"/>
    </xf>
    <xf numFmtId="0" fontId="60" fillId="25" borderId="13" xfId="0" applyNumberFormat="1" applyFont="1" applyFill="1" applyBorder="1" applyAlignment="1">
      <alignment horizontal="center" vertical="center" wrapText="1"/>
    </xf>
    <xf numFmtId="0" fontId="60" fillId="25" borderId="25" xfId="0" applyNumberFormat="1" applyFont="1" applyFill="1" applyBorder="1" applyAlignment="1">
      <alignment horizontal="center" vertical="center" wrapText="1"/>
    </xf>
    <xf numFmtId="0" fontId="60" fillId="25" borderId="21" xfId="0" applyNumberFormat="1" applyFont="1" applyFill="1" applyBorder="1" applyAlignment="1">
      <alignment horizontal="center" vertical="center" wrapText="1"/>
    </xf>
    <xf numFmtId="0" fontId="35" fillId="24" borderId="13" xfId="1" applyFont="1" applyFill="1" applyBorder="1" applyAlignment="1">
      <alignment horizontal="center" vertical="center" wrapText="1"/>
    </xf>
    <xf numFmtId="0" fontId="35" fillId="24" borderId="14" xfId="1" applyFont="1" applyFill="1" applyBorder="1" applyAlignment="1">
      <alignment horizontal="center" vertical="center" wrapText="1"/>
    </xf>
    <xf numFmtId="0" fontId="35" fillId="24" borderId="12" xfId="1" applyFont="1" applyFill="1" applyBorder="1" applyAlignment="1">
      <alignment horizontal="center" vertical="center" wrapText="1"/>
    </xf>
    <xf numFmtId="0" fontId="41" fillId="25" borderId="0" xfId="1" applyFont="1" applyFill="1" applyAlignment="1">
      <alignment horizontal="center"/>
    </xf>
    <xf numFmtId="0" fontId="67" fillId="0" borderId="19" xfId="75" applyFont="1" applyBorder="1" applyAlignment="1">
      <alignment horizontal="right"/>
    </xf>
    <xf numFmtId="0" fontId="59" fillId="24" borderId="11" xfId="95" applyNumberFormat="1" applyFont="1" applyFill="1" applyBorder="1" applyAlignment="1">
      <alignment horizontal="center" vertical="center" wrapText="1"/>
    </xf>
    <xf numFmtId="0" fontId="45" fillId="24" borderId="11" xfId="0" applyFont="1" applyFill="1" applyBorder="1" applyAlignment="1">
      <alignment horizontal="center" vertical="center" wrapText="1"/>
    </xf>
    <xf numFmtId="0" fontId="35" fillId="24" borderId="13" xfId="0" applyFont="1" applyFill="1" applyBorder="1" applyAlignment="1">
      <alignment horizontal="center" vertical="center" wrapText="1"/>
    </xf>
    <xf numFmtId="0" fontId="35" fillId="24" borderId="14" xfId="0" applyFont="1" applyFill="1" applyBorder="1" applyAlignment="1">
      <alignment horizontal="center" vertical="center" wrapText="1"/>
    </xf>
    <xf numFmtId="0" fontId="35" fillId="24" borderId="12" xfId="0" applyFont="1" applyFill="1" applyBorder="1" applyAlignment="1">
      <alignment horizontal="center" vertical="center" wrapText="1"/>
    </xf>
    <xf numFmtId="0" fontId="35" fillId="0" borderId="20" xfId="0" applyFont="1" applyFill="1" applyBorder="1" applyAlignment="1">
      <alignment horizontal="center" vertical="center" wrapText="1"/>
    </xf>
    <xf numFmtId="0" fontId="35" fillId="0" borderId="17" xfId="0" applyFont="1" applyBorder="1"/>
    <xf numFmtId="0" fontId="9" fillId="0" borderId="12" xfId="94" applyNumberFormat="1" applyFont="1" applyFill="1" applyBorder="1" applyAlignment="1">
      <alignment horizontal="center" vertical="center" wrapText="1"/>
    </xf>
    <xf numFmtId="0" fontId="9" fillId="0" borderId="13" xfId="94" applyNumberFormat="1" applyFont="1" applyFill="1" applyBorder="1" applyAlignment="1">
      <alignment horizontal="center" vertical="center" wrapText="1"/>
    </xf>
    <xf numFmtId="0" fontId="9" fillId="0" borderId="14" xfId="94" applyNumberFormat="1" applyFont="1" applyFill="1" applyBorder="1" applyAlignment="1">
      <alignment horizontal="center" vertical="center" wrapText="1"/>
    </xf>
    <xf numFmtId="0" fontId="41" fillId="0" borderId="0" xfId="1" applyFont="1" applyFill="1" applyAlignment="1">
      <alignment horizontal="center"/>
    </xf>
    <xf numFmtId="0" fontId="70" fillId="0" borderId="19" xfId="75" applyFont="1" applyFill="1" applyBorder="1" applyAlignment="1">
      <alignment horizontal="right"/>
    </xf>
    <xf numFmtId="0" fontId="60" fillId="0" borderId="11" xfId="95" applyNumberFormat="1" applyFont="1" applyFill="1" applyBorder="1" applyAlignment="1">
      <alignment horizontal="center" vertical="center" wrapText="1"/>
    </xf>
    <xf numFmtId="0" fontId="45" fillId="0" borderId="11" xfId="0" applyFont="1" applyFill="1" applyBorder="1" applyAlignment="1">
      <alignment horizontal="center" vertical="center" wrapText="1"/>
    </xf>
    <xf numFmtId="0" fontId="60" fillId="25" borderId="12" xfId="0" applyNumberFormat="1" applyFont="1" applyFill="1" applyBorder="1" applyAlignment="1">
      <alignment horizontal="center" vertical="center" wrapText="1"/>
    </xf>
    <xf numFmtId="0" fontId="60" fillId="25" borderId="14" xfId="0" applyNumberFormat="1" applyFont="1" applyFill="1" applyBorder="1" applyAlignment="1">
      <alignment horizontal="center" vertical="center" wrapText="1"/>
    </xf>
    <xf numFmtId="0" fontId="35" fillId="0" borderId="13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53" fillId="0" borderId="19" xfId="0" applyFont="1" applyBorder="1" applyAlignment="1">
      <alignment horizontal="right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49" fillId="0" borderId="19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  <xf numFmtId="0" fontId="44" fillId="0" borderId="11" xfId="0" applyFont="1" applyFill="1" applyBorder="1" applyAlignment="1">
      <alignment horizontal="center" vertical="center" wrapText="1"/>
    </xf>
    <xf numFmtId="0" fontId="49" fillId="0" borderId="19" xfId="0" applyFont="1" applyBorder="1" applyAlignment="1">
      <alignment horizontal="center"/>
    </xf>
    <xf numFmtId="0" fontId="42" fillId="0" borderId="19" xfId="0" applyFont="1" applyBorder="1" applyAlignment="1">
      <alignment horizontal="center"/>
    </xf>
    <xf numFmtId="0" fontId="35" fillId="0" borderId="12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41" fillId="0" borderId="0" xfId="0" applyFont="1" applyAlignment="1">
      <alignment horizontal="center" wrapText="1"/>
    </xf>
    <xf numFmtId="0" fontId="55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48" fillId="0" borderId="11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 wrapText="1"/>
    </xf>
    <xf numFmtId="0" fontId="49" fillId="0" borderId="13" xfId="0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0" fontId="49" fillId="0" borderId="11" xfId="0" applyFont="1" applyBorder="1" applyAlignment="1">
      <alignment horizontal="center" vertical="center" wrapText="1"/>
    </xf>
    <xf numFmtId="0" fontId="55" fillId="0" borderId="19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2" fillId="0" borderId="11" xfId="0" applyFont="1" applyBorder="1" applyAlignment="1">
      <alignment horizontal="center" vertical="center" wrapText="1"/>
    </xf>
    <xf numFmtId="0" fontId="41" fillId="0" borderId="0" xfId="1" applyFont="1" applyBorder="1" applyAlignment="1">
      <alignment horizontal="center" vertical="center" wrapText="1"/>
    </xf>
    <xf numFmtId="0" fontId="41" fillId="0" borderId="19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0" fontId="35" fillId="0" borderId="12" xfId="1" applyFont="1" applyBorder="1" applyAlignment="1">
      <alignment horizontal="center" vertical="center" wrapText="1"/>
    </xf>
    <xf numFmtId="0" fontId="35" fillId="0" borderId="14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35" fillId="0" borderId="11" xfId="1" applyFont="1" applyBorder="1" applyAlignment="1">
      <alignment horizontal="center" vertical="center" wrapText="1"/>
    </xf>
    <xf numFmtId="0" fontId="49" fillId="0" borderId="12" xfId="1" applyFont="1" applyBorder="1" applyAlignment="1">
      <alignment horizontal="center" vertical="center" wrapText="1"/>
    </xf>
    <xf numFmtId="0" fontId="49" fillId="0" borderId="14" xfId="1" applyFont="1" applyBorder="1" applyAlignment="1">
      <alignment horizontal="center" vertical="center" wrapText="1"/>
    </xf>
    <xf numFmtId="0" fontId="35" fillId="0" borderId="25" xfId="1" applyFont="1" applyBorder="1" applyAlignment="1">
      <alignment horizontal="left"/>
    </xf>
    <xf numFmtId="0" fontId="41" fillId="0" borderId="0" xfId="1" applyFont="1" applyAlignment="1">
      <alignment horizontal="center" vertical="center" wrapText="1"/>
    </xf>
    <xf numFmtId="0" fontId="42" fillId="0" borderId="11" xfId="1" applyFont="1" applyBorder="1" applyAlignment="1">
      <alignment horizontal="center" vertical="center" wrapText="1"/>
    </xf>
    <xf numFmtId="0" fontId="43" fillId="0" borderId="12" xfId="1" applyFont="1" applyBorder="1" applyAlignment="1">
      <alignment horizontal="center" vertical="center" wrapText="1"/>
    </xf>
    <xf numFmtId="0" fontId="43" fillId="0" borderId="13" xfId="1" applyFont="1" applyBorder="1" applyAlignment="1">
      <alignment horizontal="center" vertical="center" wrapText="1"/>
    </xf>
    <xf numFmtId="0" fontId="43" fillId="0" borderId="14" xfId="1" applyFont="1" applyBorder="1" applyAlignment="1">
      <alignment horizontal="center" vertical="center" wrapText="1"/>
    </xf>
    <xf numFmtId="0" fontId="35" fillId="0" borderId="0" xfId="1" applyFont="1" applyAlignment="1">
      <alignment horizontal="left"/>
    </xf>
    <xf numFmtId="0" fontId="42" fillId="0" borderId="25" xfId="1" applyFont="1" applyBorder="1" applyAlignment="1">
      <alignment horizontal="left" vertical="center" wrapText="1"/>
    </xf>
    <xf numFmtId="0" fontId="96" fillId="0" borderId="0" xfId="1" applyFont="1" applyBorder="1" applyAlignment="1">
      <alignment horizontal="center" vertical="center" wrapText="1"/>
    </xf>
    <xf numFmtId="0" fontId="42" fillId="0" borderId="25" xfId="1" applyFont="1" applyBorder="1" applyAlignment="1">
      <alignment horizontal="left" wrapText="1"/>
    </xf>
    <xf numFmtId="0" fontId="96" fillId="0" borderId="19" xfId="1" applyFont="1" applyBorder="1" applyAlignment="1">
      <alignment horizontal="center" wrapText="1"/>
    </xf>
    <xf numFmtId="0" fontId="42" fillId="0" borderId="0" xfId="1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41" fillId="0" borderId="19" xfId="0" applyFont="1" applyBorder="1" applyAlignment="1">
      <alignment horizontal="center" vertical="center" wrapText="1"/>
    </xf>
    <xf numFmtId="0" fontId="55" fillId="0" borderId="11" xfId="0" applyFont="1" applyBorder="1" applyAlignment="1">
      <alignment horizontal="left" vertical="center" wrapText="1"/>
    </xf>
    <xf numFmtId="0" fontId="53" fillId="0" borderId="11" xfId="0" applyFont="1" applyBorder="1" applyAlignment="1">
      <alignment horizontal="left" vertical="center" wrapText="1"/>
    </xf>
    <xf numFmtId="176" fontId="10" fillId="0" borderId="12" xfId="124" applyNumberFormat="1" applyFont="1" applyBorder="1" applyAlignment="1">
      <alignment horizontal="center" vertical="center" wrapText="1"/>
    </xf>
    <xf numFmtId="176" fontId="10" fillId="0" borderId="14" xfId="124" applyNumberFormat="1" applyFont="1" applyBorder="1" applyAlignment="1">
      <alignment horizontal="center" vertical="center" wrapText="1"/>
    </xf>
    <xf numFmtId="0" fontId="41" fillId="0" borderId="19" xfId="124" applyFont="1" applyBorder="1" applyAlignment="1">
      <alignment horizontal="center" vertical="center" wrapText="1"/>
    </xf>
    <xf numFmtId="0" fontId="69" fillId="25" borderId="11" xfId="124" applyNumberFormat="1" applyFont="1" applyFill="1" applyBorder="1" applyAlignment="1">
      <alignment horizontal="center" vertical="center" wrapText="1"/>
    </xf>
    <xf numFmtId="0" fontId="49" fillId="0" borderId="13" xfId="124" applyFont="1" applyBorder="1" applyAlignment="1">
      <alignment horizontal="center" vertical="center" wrapText="1"/>
    </xf>
    <xf numFmtId="0" fontId="49" fillId="0" borderId="14" xfId="124" applyFont="1" applyBorder="1" applyAlignment="1">
      <alignment horizontal="center" vertical="center" wrapText="1"/>
    </xf>
    <xf numFmtId="0" fontId="10" fillId="0" borderId="11" xfId="124" applyFont="1" applyBorder="1" applyAlignment="1">
      <alignment horizontal="left" vertical="center" wrapText="1"/>
    </xf>
    <xf numFmtId="0" fontId="42" fillId="0" borderId="11" xfId="124" applyFont="1" applyBorder="1" applyAlignment="1">
      <alignment horizontal="left" vertical="center" wrapText="1"/>
    </xf>
    <xf numFmtId="3" fontId="10" fillId="0" borderId="12" xfId="124" applyNumberFormat="1" applyFont="1" applyBorder="1" applyAlignment="1">
      <alignment horizontal="center" vertical="center" wrapText="1"/>
    </xf>
    <xf numFmtId="3" fontId="10" fillId="0" borderId="14" xfId="124" applyNumberFormat="1" applyFont="1" applyBorder="1" applyAlignment="1">
      <alignment horizontal="center" vertical="center" wrapText="1"/>
    </xf>
    <xf numFmtId="0" fontId="89" fillId="0" borderId="11" xfId="0" applyNumberFormat="1" applyFont="1" applyFill="1" applyBorder="1" applyAlignment="1">
      <alignment horizontal="left" vertical="center" wrapText="1"/>
    </xf>
    <xf numFmtId="0" fontId="102" fillId="0" borderId="0" xfId="0" applyNumberFormat="1" applyFont="1" applyFill="1" applyAlignment="1">
      <alignment horizontal="center" vertical="center" wrapText="1"/>
    </xf>
    <xf numFmtId="0" fontId="102" fillId="0" borderId="19" xfId="0" applyNumberFormat="1" applyFont="1" applyFill="1" applyBorder="1" applyAlignment="1">
      <alignment horizontal="center" vertical="center" wrapText="1"/>
    </xf>
    <xf numFmtId="0" fontId="89" fillId="0" borderId="12" xfId="0" applyNumberFormat="1" applyFont="1" applyFill="1" applyBorder="1" applyAlignment="1">
      <alignment horizontal="center" vertical="center"/>
    </xf>
    <xf numFmtId="0" fontId="89" fillId="0" borderId="13" xfId="0" applyNumberFormat="1" applyFont="1" applyFill="1" applyBorder="1" applyAlignment="1">
      <alignment horizontal="center" vertical="center"/>
    </xf>
    <xf numFmtId="0" fontId="89" fillId="0" borderId="14" xfId="0" applyNumberFormat="1" applyFont="1" applyFill="1" applyBorder="1" applyAlignment="1">
      <alignment horizontal="center" vertical="center"/>
    </xf>
    <xf numFmtId="0" fontId="74" fillId="0" borderId="11" xfId="0" applyNumberFormat="1" applyFont="1" applyFill="1" applyBorder="1" applyAlignment="1">
      <alignment horizontal="left" vertical="center" wrapText="1"/>
    </xf>
    <xf numFmtId="0" fontId="55" fillId="0" borderId="0" xfId="124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0" fontId="9" fillId="0" borderId="11" xfId="124" applyNumberFormat="1" applyFont="1" applyBorder="1" applyAlignment="1">
      <alignment horizontal="center" vertical="center"/>
    </xf>
    <xf numFmtId="0" fontId="104" fillId="0" borderId="0" xfId="71" applyFont="1" applyBorder="1" applyAlignment="1">
      <alignment horizontal="center" vertical="center" wrapText="1"/>
    </xf>
    <xf numFmtId="0" fontId="105" fillId="0" borderId="19" xfId="71" applyFont="1" applyBorder="1" applyAlignment="1">
      <alignment horizontal="center" vertical="center" wrapText="1"/>
    </xf>
    <xf numFmtId="0" fontId="72" fillId="0" borderId="15" xfId="71" applyFont="1" applyBorder="1" applyAlignment="1">
      <alignment horizontal="center" vertical="center" wrapText="1"/>
    </xf>
    <xf numFmtId="0" fontId="72" fillId="0" borderId="17" xfId="71" applyFont="1" applyBorder="1" applyAlignment="1">
      <alignment horizontal="center" vertical="center" wrapText="1"/>
    </xf>
    <xf numFmtId="0" fontId="94" fillId="0" borderId="12" xfId="71" applyFont="1" applyBorder="1" applyAlignment="1">
      <alignment horizontal="center" vertical="center" wrapText="1"/>
    </xf>
    <xf numFmtId="0" fontId="94" fillId="0" borderId="13" xfId="71" applyFont="1" applyBorder="1" applyAlignment="1">
      <alignment horizontal="center" vertical="center" wrapText="1"/>
    </xf>
    <xf numFmtId="0" fontId="94" fillId="0" borderId="14" xfId="71" applyFont="1" applyBorder="1" applyAlignment="1">
      <alignment horizontal="center" vertical="center" wrapText="1"/>
    </xf>
    <xf numFmtId="0" fontId="72" fillId="0" borderId="11" xfId="71" applyFont="1" applyBorder="1" applyAlignment="1">
      <alignment horizontal="center" vertical="center" wrapText="1"/>
    </xf>
    <xf numFmtId="0" fontId="107" fillId="0" borderId="13" xfId="71" applyFont="1" applyBorder="1" applyAlignment="1">
      <alignment horizontal="center" vertical="center" wrapText="1"/>
    </xf>
    <xf numFmtId="0" fontId="107" fillId="0" borderId="14" xfId="71" applyFont="1" applyBorder="1" applyAlignment="1">
      <alignment horizontal="center" vertical="center" wrapText="1"/>
    </xf>
    <xf numFmtId="0" fontId="107" fillId="0" borderId="11" xfId="71" applyFont="1" applyBorder="1" applyAlignment="1">
      <alignment horizontal="center" vertical="center" wrapText="1"/>
    </xf>
    <xf numFmtId="0" fontId="108" fillId="0" borderId="13" xfId="71" applyFont="1" applyBorder="1" applyAlignment="1">
      <alignment horizontal="center" vertical="center" wrapText="1"/>
    </xf>
    <xf numFmtId="0" fontId="109" fillId="0" borderId="14" xfId="71" applyFont="1" applyBorder="1" applyAlignment="1">
      <alignment horizontal="center" vertical="center" wrapText="1"/>
    </xf>
    <xf numFmtId="0" fontId="108" fillId="0" borderId="12" xfId="71" applyFont="1" applyBorder="1" applyAlignment="1">
      <alignment horizontal="center" vertical="center" wrapText="1"/>
    </xf>
    <xf numFmtId="0" fontId="108" fillId="0" borderId="14" xfId="71" applyFont="1" applyBorder="1" applyAlignment="1">
      <alignment horizontal="center" vertical="center" wrapText="1"/>
    </xf>
    <xf numFmtId="0" fontId="94" fillId="0" borderId="11" xfId="71" applyFont="1" applyBorder="1" applyAlignment="1">
      <alignment horizontal="center" vertical="center" wrapText="1"/>
    </xf>
    <xf numFmtId="0" fontId="104" fillId="0" borderId="0" xfId="71" applyFont="1" applyAlignment="1">
      <alignment horizontal="center" vertical="center" wrapText="1"/>
    </xf>
    <xf numFmtId="0" fontId="73" fillId="0" borderId="11" xfId="71" applyFont="1" applyBorder="1" applyAlignment="1">
      <alignment horizontal="center" vertical="center" wrapText="1"/>
    </xf>
    <xf numFmtId="0" fontId="111" fillId="0" borderId="11" xfId="71" applyFont="1" applyBorder="1" applyAlignment="1">
      <alignment horizontal="center" vertical="center" wrapText="1"/>
    </xf>
    <xf numFmtId="0" fontId="113" fillId="0" borderId="19" xfId="71" applyFont="1" applyBorder="1" applyAlignment="1">
      <alignment horizontal="center" vertical="center" wrapText="1"/>
    </xf>
    <xf numFmtId="0" fontId="70" fillId="0" borderId="15" xfId="71" applyFont="1" applyBorder="1" applyAlignment="1">
      <alignment horizontal="center" vertical="center" wrapText="1"/>
    </xf>
    <xf numFmtId="0" fontId="70" fillId="0" borderId="17" xfId="71" applyFont="1" applyBorder="1" applyAlignment="1">
      <alignment horizontal="center" vertical="center" wrapText="1"/>
    </xf>
    <xf numFmtId="0" fontId="107" fillId="0" borderId="20" xfId="71" applyFont="1" applyBorder="1" applyAlignment="1">
      <alignment horizontal="center" vertical="center"/>
    </xf>
    <xf numFmtId="0" fontId="107" fillId="0" borderId="21" xfId="71" applyFont="1" applyBorder="1" applyAlignment="1">
      <alignment horizontal="center" vertical="center"/>
    </xf>
    <xf numFmtId="0" fontId="41" fillId="0" borderId="1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171" fontId="35" fillId="0" borderId="11" xfId="0" applyNumberFormat="1" applyFont="1" applyBorder="1" applyAlignment="1">
      <alignment horizontal="center" vertical="center"/>
    </xf>
    <xf numFmtId="0" fontId="73" fillId="0" borderId="12" xfId="0" applyFont="1" applyBorder="1" applyAlignment="1">
      <alignment horizontal="center"/>
    </xf>
    <xf numFmtId="0" fontId="73" fillId="0" borderId="13" xfId="0" applyFont="1" applyBorder="1" applyAlignment="1">
      <alignment horizontal="center"/>
    </xf>
    <xf numFmtId="0" fontId="73" fillId="0" borderId="14" xfId="0" applyFont="1" applyBorder="1" applyAlignment="1">
      <alignment horizontal="center"/>
    </xf>
    <xf numFmtId="0" fontId="35" fillId="0" borderId="12" xfId="0" applyFont="1" applyBorder="1" applyAlignment="1">
      <alignment horizontal="center"/>
    </xf>
    <xf numFmtId="0" fontId="35" fillId="0" borderId="13" xfId="0" applyFont="1" applyBorder="1" applyAlignment="1">
      <alignment horizontal="center"/>
    </xf>
    <xf numFmtId="0" fontId="35" fillId="0" borderId="14" xfId="0" applyFont="1" applyBorder="1" applyAlignment="1">
      <alignment horizontal="center"/>
    </xf>
    <xf numFmtId="171" fontId="35" fillId="0" borderId="12" xfId="0" applyNumberFormat="1" applyFont="1" applyBorder="1" applyAlignment="1">
      <alignment horizontal="center"/>
    </xf>
    <xf numFmtId="171" fontId="35" fillId="0" borderId="13" xfId="0" applyNumberFormat="1" applyFont="1" applyBorder="1" applyAlignment="1">
      <alignment horizontal="center"/>
    </xf>
    <xf numFmtId="171" fontId="35" fillId="0" borderId="14" xfId="0" applyNumberFormat="1" applyFont="1" applyBorder="1" applyAlignment="1">
      <alignment horizontal="center"/>
    </xf>
    <xf numFmtId="0" fontId="41" fillId="0" borderId="19" xfId="0" applyFont="1" applyBorder="1" applyAlignment="1">
      <alignment horizontal="center"/>
    </xf>
    <xf numFmtId="0" fontId="45" fillId="0" borderId="15" xfId="0" applyFont="1" applyBorder="1" applyAlignment="1">
      <alignment horizontal="center" vertical="center" textRotation="90" wrapText="1"/>
    </xf>
    <xf numFmtId="0" fontId="45" fillId="0" borderId="16" xfId="0" applyFont="1" applyBorder="1" applyAlignment="1">
      <alignment horizontal="center" vertical="center" textRotation="90" wrapText="1"/>
    </xf>
    <xf numFmtId="0" fontId="45" fillId="0" borderId="17" xfId="0" applyFont="1" applyBorder="1" applyAlignment="1">
      <alignment horizontal="center" vertical="center" textRotation="90" wrapText="1"/>
    </xf>
    <xf numFmtId="0" fontId="35" fillId="0" borderId="15" xfId="0" applyFont="1" applyBorder="1" applyAlignment="1">
      <alignment horizontal="center" vertical="center" textRotation="90" wrapText="1"/>
    </xf>
    <xf numFmtId="0" fontId="35" fillId="0" borderId="16" xfId="0" applyFont="1" applyBorder="1" applyAlignment="1">
      <alignment horizontal="center" vertical="center" textRotation="90" wrapText="1"/>
    </xf>
    <xf numFmtId="0" fontId="35" fillId="0" borderId="17" xfId="0" applyFont="1" applyBorder="1" applyAlignment="1">
      <alignment horizontal="center" vertical="center" textRotation="90" wrapText="1"/>
    </xf>
    <xf numFmtId="0" fontId="35" fillId="0" borderId="13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wrapText="1"/>
    </xf>
    <xf numFmtId="0" fontId="35" fillId="0" borderId="11" xfId="0" applyFont="1" applyBorder="1" applyAlignment="1">
      <alignment horizontal="center" vertical="center" textRotation="90" wrapText="1"/>
    </xf>
    <xf numFmtId="0" fontId="42" fillId="0" borderId="12" xfId="0" applyFont="1" applyBorder="1" applyAlignment="1">
      <alignment horizontal="center" vertical="center" wrapText="1"/>
    </xf>
    <xf numFmtId="0" fontId="42" fillId="0" borderId="14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2" fontId="35" fillId="0" borderId="15" xfId="0" applyNumberFormat="1" applyFont="1" applyBorder="1" applyAlignment="1">
      <alignment horizontal="center" vertical="center" wrapText="1"/>
    </xf>
    <xf numFmtId="2" fontId="35" fillId="0" borderId="17" xfId="0" applyNumberFormat="1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0" fontId="55" fillId="0" borderId="0" xfId="0" applyFont="1" applyAlignment="1">
      <alignment horizontal="center"/>
    </xf>
    <xf numFmtId="0" fontId="10" fillId="0" borderId="2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71" fontId="10" fillId="0" borderId="12" xfId="0" applyNumberFormat="1" applyFont="1" applyBorder="1" applyAlignment="1">
      <alignment horizontal="center"/>
    </xf>
    <xf numFmtId="171" fontId="10" fillId="0" borderId="14" xfId="0" applyNumberFormat="1" applyFont="1" applyBorder="1" applyAlignment="1">
      <alignment horizontal="center"/>
    </xf>
    <xf numFmtId="0" fontId="42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 indent="3"/>
    </xf>
    <xf numFmtId="0" fontId="10" fillId="0" borderId="13" xfId="0" applyFont="1" applyBorder="1" applyAlignment="1">
      <alignment horizontal="left" vertical="center" indent="3"/>
    </xf>
    <xf numFmtId="0" fontId="10" fillId="0" borderId="14" xfId="0" applyFont="1" applyBorder="1" applyAlignment="1">
      <alignment horizontal="left" vertical="center" indent="3"/>
    </xf>
    <xf numFmtId="0" fontId="10" fillId="0" borderId="11" xfId="0" applyFont="1" applyBorder="1" applyAlignment="1">
      <alignment horizontal="left" vertical="center" indent="3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41" fillId="25" borderId="0" xfId="0" applyFont="1" applyFill="1" applyBorder="1" applyAlignment="1">
      <alignment horizontal="center" vertical="center" wrapText="1"/>
    </xf>
    <xf numFmtId="0" fontId="41" fillId="25" borderId="19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9" fillId="24" borderId="15" xfId="0" applyNumberFormat="1" applyFont="1" applyFill="1" applyBorder="1" applyAlignment="1">
      <alignment horizontal="center" vertical="center" wrapText="1"/>
    </xf>
    <xf numFmtId="0" fontId="9" fillId="24" borderId="17" xfId="0" applyNumberFormat="1" applyFont="1" applyFill="1" applyBorder="1" applyAlignment="1">
      <alignment horizontal="center" vertical="center" wrapText="1"/>
    </xf>
    <xf numFmtId="0" fontId="10" fillId="24" borderId="15" xfId="0" applyNumberFormat="1" applyFont="1" applyFill="1" applyBorder="1" applyAlignment="1">
      <alignment horizontal="center" vertical="center" wrapText="1"/>
    </xf>
    <xf numFmtId="0" fontId="10" fillId="24" borderId="17" xfId="0" applyNumberFormat="1" applyFont="1" applyFill="1" applyBorder="1" applyAlignment="1">
      <alignment horizontal="center" vertical="center" wrapText="1"/>
    </xf>
    <xf numFmtId="171" fontId="10" fillId="24" borderId="11" xfId="0" applyNumberFormat="1" applyFont="1" applyFill="1" applyBorder="1" applyAlignment="1">
      <alignment horizontal="center" vertical="center" wrapText="1"/>
    </xf>
    <xf numFmtId="0" fontId="43" fillId="0" borderId="22" xfId="0" applyFont="1" applyFill="1" applyBorder="1" applyAlignment="1">
      <alignment horizontal="center" vertical="center"/>
    </xf>
    <xf numFmtId="0" fontId="43" fillId="0" borderId="23" xfId="0" applyFont="1" applyFill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wrapText="1"/>
    </xf>
    <xf numFmtId="0" fontId="46" fillId="0" borderId="20" xfId="0" applyFont="1" applyBorder="1" applyAlignment="1">
      <alignment horizontal="center" vertical="center" wrapText="1"/>
    </xf>
    <xf numFmtId="0" fontId="46" fillId="0" borderId="21" xfId="0" applyFont="1" applyBorder="1" applyAlignment="1">
      <alignment horizontal="center" vertical="center" wrapText="1"/>
    </xf>
    <xf numFmtId="0" fontId="43" fillId="0" borderId="20" xfId="0" applyFont="1" applyBorder="1" applyAlignment="1">
      <alignment horizontal="center" vertical="center" wrapText="1"/>
    </xf>
    <xf numFmtId="0" fontId="43" fillId="0" borderId="21" xfId="0" applyFont="1" applyBorder="1" applyAlignment="1">
      <alignment horizontal="center" vertical="center" wrapText="1"/>
    </xf>
    <xf numFmtId="0" fontId="43" fillId="0" borderId="20" xfId="0" applyFont="1" applyFill="1" applyBorder="1" applyAlignment="1">
      <alignment horizontal="center" vertical="center" wrapText="1"/>
    </xf>
    <xf numFmtId="0" fontId="43" fillId="0" borderId="21" xfId="0" applyFont="1" applyFill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 wrapText="1"/>
    </xf>
    <xf numFmtId="0" fontId="43" fillId="0" borderId="23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3" fillId="0" borderId="19" xfId="0" applyFont="1" applyBorder="1" applyAlignment="1">
      <alignment horizontal="center"/>
    </xf>
    <xf numFmtId="0" fontId="43" fillId="24" borderId="20" xfId="0" applyFont="1" applyFill="1" applyBorder="1" applyAlignment="1">
      <alignment horizontal="center" vertical="center" wrapText="1"/>
    </xf>
    <xf numFmtId="0" fontId="43" fillId="24" borderId="21" xfId="0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 wrapText="1"/>
    </xf>
    <xf numFmtId="0" fontId="42" fillId="0" borderId="12" xfId="0" applyFont="1" applyBorder="1" applyAlignment="1">
      <alignment horizontal="left" vertical="center" wrapText="1"/>
    </xf>
    <xf numFmtId="0" fontId="42" fillId="0" borderId="13" xfId="0" applyFont="1" applyBorder="1" applyAlignment="1">
      <alignment horizontal="left" vertical="center" wrapText="1"/>
    </xf>
    <xf numFmtId="0" fontId="42" fillId="0" borderId="14" xfId="0" applyFont="1" applyBorder="1" applyAlignment="1">
      <alignment horizontal="left" vertical="center" wrapText="1"/>
    </xf>
    <xf numFmtId="0" fontId="42" fillId="24" borderId="12" xfId="0" applyFont="1" applyFill="1" applyBorder="1" applyAlignment="1">
      <alignment horizontal="left" vertical="center" wrapText="1"/>
    </xf>
    <xf numFmtId="0" fontId="42" fillId="24" borderId="13" xfId="0" applyFont="1" applyFill="1" applyBorder="1" applyAlignment="1">
      <alignment horizontal="left" vertical="center" wrapText="1"/>
    </xf>
    <xf numFmtId="0" fontId="42" fillId="24" borderId="14" xfId="0" applyFont="1" applyFill="1" applyBorder="1" applyAlignment="1">
      <alignment horizontal="left" vertical="center" wrapText="1"/>
    </xf>
    <xf numFmtId="0" fontId="42" fillId="0" borderId="12" xfId="0" applyFont="1" applyBorder="1" applyAlignment="1">
      <alignment horizontal="left" vertical="center"/>
    </xf>
    <xf numFmtId="0" fontId="42" fillId="0" borderId="13" xfId="0" applyFont="1" applyBorder="1" applyAlignment="1">
      <alignment horizontal="left" vertical="center"/>
    </xf>
    <xf numFmtId="0" fontId="42" fillId="0" borderId="14" xfId="0" applyFont="1" applyBorder="1" applyAlignment="1">
      <alignment horizontal="left" vertical="center"/>
    </xf>
    <xf numFmtId="0" fontId="42" fillId="0" borderId="11" xfId="0" applyFont="1" applyBorder="1" applyAlignment="1">
      <alignment horizontal="left" vertical="center"/>
    </xf>
    <xf numFmtId="0" fontId="48" fillId="24" borderId="25" xfId="0" applyFont="1" applyFill="1" applyBorder="1" applyAlignment="1">
      <alignment horizontal="center" vertical="center"/>
    </xf>
    <xf numFmtId="0" fontId="41" fillId="0" borderId="25" xfId="0" applyFont="1" applyBorder="1" applyAlignment="1">
      <alignment horizontal="center"/>
    </xf>
    <xf numFmtId="0" fontId="41" fillId="0" borderId="0" xfId="0" applyFont="1" applyBorder="1" applyAlignment="1">
      <alignment horizontal="center" wrapText="1"/>
    </xf>
    <xf numFmtId="0" fontId="41" fillId="0" borderId="25" xfId="0" applyFont="1" applyBorder="1" applyAlignment="1">
      <alignment horizontal="center" vertical="center"/>
    </xf>
    <xf numFmtId="0" fontId="41" fillId="0" borderId="19" xfId="0" applyFont="1" applyFill="1" applyBorder="1" applyAlignment="1">
      <alignment horizontal="center" vertical="center" wrapText="1"/>
    </xf>
    <xf numFmtId="0" fontId="10" fillId="24" borderId="11" xfId="99" applyNumberFormat="1" applyFont="1" applyFill="1" applyBorder="1" applyAlignment="1">
      <alignment horizontal="left" vertical="center" wrapText="1"/>
    </xf>
    <xf numFmtId="0" fontId="72" fillId="24" borderId="12" xfId="0" applyFont="1" applyFill="1" applyBorder="1" applyAlignment="1">
      <alignment horizontal="center" vertical="center"/>
    </xf>
    <xf numFmtId="0" fontId="72" fillId="24" borderId="13" xfId="0" applyFont="1" applyFill="1" applyBorder="1" applyAlignment="1">
      <alignment horizontal="center" vertical="center"/>
    </xf>
    <xf numFmtId="0" fontId="72" fillId="24" borderId="14" xfId="0" applyFont="1" applyFill="1" applyBorder="1" applyAlignment="1">
      <alignment horizontal="center" vertical="center"/>
    </xf>
    <xf numFmtId="0" fontId="94" fillId="24" borderId="11" xfId="0" applyFont="1" applyFill="1" applyBorder="1" applyAlignment="1">
      <alignment horizontal="left" vertical="center"/>
    </xf>
    <xf numFmtId="0" fontId="72" fillId="24" borderId="11" xfId="0" applyFont="1" applyFill="1" applyBorder="1" applyAlignment="1">
      <alignment horizontal="left" vertical="center"/>
    </xf>
    <xf numFmtId="0" fontId="94" fillId="24" borderId="12" xfId="0" applyFont="1" applyFill="1" applyBorder="1" applyAlignment="1">
      <alignment horizontal="left" vertical="center" wrapText="1"/>
    </xf>
    <xf numFmtId="0" fontId="94" fillId="24" borderId="13" xfId="0" applyFont="1" applyFill="1" applyBorder="1" applyAlignment="1">
      <alignment horizontal="left" vertical="center" wrapText="1"/>
    </xf>
    <xf numFmtId="0" fontId="94" fillId="24" borderId="14" xfId="0" applyFont="1" applyFill="1" applyBorder="1" applyAlignment="1">
      <alignment horizontal="left" vertical="center" wrapText="1"/>
    </xf>
    <xf numFmtId="0" fontId="89" fillId="24" borderId="11" xfId="99" applyNumberFormat="1" applyFont="1" applyFill="1" applyBorder="1" applyAlignment="1">
      <alignment horizontal="left" vertical="center" wrapText="1"/>
    </xf>
    <xf numFmtId="0" fontId="10" fillId="24" borderId="12" xfId="99" applyNumberFormat="1" applyFont="1" applyFill="1" applyBorder="1" applyAlignment="1">
      <alignment horizontal="left" vertical="center" wrapText="1"/>
    </xf>
    <xf numFmtId="0" fontId="10" fillId="24" borderId="13" xfId="99" applyNumberFormat="1" applyFont="1" applyFill="1" applyBorder="1" applyAlignment="1">
      <alignment horizontal="left" vertical="center" wrapText="1"/>
    </xf>
    <xf numFmtId="0" fontId="10" fillId="24" borderId="14" xfId="99" applyNumberFormat="1" applyFont="1" applyFill="1" applyBorder="1" applyAlignment="1">
      <alignment horizontal="left" vertical="center" wrapText="1"/>
    </xf>
    <xf numFmtId="0" fontId="9" fillId="24" borderId="12" xfId="99" applyNumberFormat="1" applyFont="1" applyFill="1" applyBorder="1" applyAlignment="1">
      <alignment horizontal="left" vertical="center" wrapText="1"/>
    </xf>
    <xf numFmtId="0" fontId="9" fillId="24" borderId="13" xfId="99" applyNumberFormat="1" applyFont="1" applyFill="1" applyBorder="1" applyAlignment="1">
      <alignment horizontal="left" vertical="center" wrapText="1"/>
    </xf>
    <xf numFmtId="0" fontId="9" fillId="24" borderId="14" xfId="99" applyNumberFormat="1" applyFont="1" applyFill="1" applyBorder="1" applyAlignment="1">
      <alignment horizontal="left" vertical="center" wrapText="1"/>
    </xf>
    <xf numFmtId="0" fontId="89" fillId="24" borderId="20" xfId="99" applyNumberFormat="1" applyFont="1" applyFill="1" applyBorder="1" applyAlignment="1">
      <alignment horizontal="left" vertical="center" wrapText="1"/>
    </xf>
    <xf numFmtId="0" fontId="89" fillId="24" borderId="25" xfId="99" applyNumberFormat="1" applyFont="1" applyFill="1" applyBorder="1" applyAlignment="1">
      <alignment horizontal="left" vertical="center" wrapText="1"/>
    </xf>
    <xf numFmtId="0" fontId="89" fillId="24" borderId="21" xfId="99" applyNumberFormat="1" applyFont="1" applyFill="1" applyBorder="1" applyAlignment="1">
      <alignment horizontal="left" vertical="center" wrapText="1"/>
    </xf>
    <xf numFmtId="0" fontId="94" fillId="24" borderId="11" xfId="0" applyFont="1" applyFill="1" applyBorder="1" applyAlignment="1">
      <alignment horizontal="left" vertical="center" wrapText="1"/>
    </xf>
    <xf numFmtId="0" fontId="74" fillId="24" borderId="12" xfId="99" applyNumberFormat="1" applyFont="1" applyFill="1" applyBorder="1" applyAlignment="1">
      <alignment horizontal="left" vertical="center" wrapText="1"/>
    </xf>
    <xf numFmtId="0" fontId="74" fillId="24" borderId="13" xfId="99" applyNumberFormat="1" applyFont="1" applyFill="1" applyBorder="1" applyAlignment="1">
      <alignment horizontal="left" vertical="center" wrapText="1"/>
    </xf>
    <xf numFmtId="0" fontId="74" fillId="24" borderId="14" xfId="99" applyNumberFormat="1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84" fillId="0" borderId="0" xfId="0" applyFont="1" applyFill="1" applyAlignment="1">
      <alignment horizontal="center"/>
    </xf>
    <xf numFmtId="0" fontId="49" fillId="24" borderId="0" xfId="0" applyFont="1" applyFill="1" applyAlignment="1">
      <alignment horizontal="center"/>
    </xf>
    <xf numFmtId="0" fontId="41" fillId="24" borderId="0" xfId="0" applyFont="1" applyFill="1" applyAlignment="1">
      <alignment horizontal="center"/>
    </xf>
    <xf numFmtId="0" fontId="9" fillId="0" borderId="1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2" fillId="0" borderId="0" xfId="0" applyFont="1" applyAlignment="1">
      <alignment horizont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42" fillId="0" borderId="11" xfId="0" applyFont="1" applyBorder="1" applyAlignment="1">
      <alignment vertical="center" wrapText="1"/>
    </xf>
    <xf numFmtId="0" fontId="48" fillId="0" borderId="19" xfId="1" applyFont="1" applyBorder="1" applyAlignment="1">
      <alignment horizontal="center" vertical="center" wrapText="1"/>
    </xf>
    <xf numFmtId="0" fontId="55" fillId="0" borderId="12" xfId="0" applyFont="1" applyBorder="1" applyAlignment="1">
      <alignment horizontal="center" vertical="center" wrapText="1"/>
    </xf>
    <xf numFmtId="0" fontId="55" fillId="0" borderId="13" xfId="0" applyFont="1" applyBorder="1" applyAlignment="1">
      <alignment horizontal="center" vertical="center" wrapText="1"/>
    </xf>
    <xf numFmtId="0" fontId="55" fillId="0" borderId="14" xfId="0" applyFont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/>
    </xf>
    <xf numFmtId="0" fontId="53" fillId="0" borderId="0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 vertical="center" wrapText="1"/>
    </xf>
    <xf numFmtId="0" fontId="42" fillId="0" borderId="17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9" fillId="0" borderId="15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41" fillId="0" borderId="19" xfId="1" applyFont="1" applyFill="1" applyBorder="1" applyAlignment="1">
      <alignment horizontal="center" vertical="center"/>
    </xf>
    <xf numFmtId="0" fontId="9" fillId="0" borderId="15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74" fillId="25" borderId="11" xfId="99" applyNumberFormat="1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53" fillId="0" borderId="13" xfId="0" applyFont="1" applyFill="1" applyBorder="1" applyAlignment="1">
      <alignment horizontal="center" vertical="center" wrapText="1"/>
    </xf>
    <xf numFmtId="0" fontId="53" fillId="0" borderId="14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wrapText="1"/>
    </xf>
    <xf numFmtId="0" fontId="41" fillId="0" borderId="0" xfId="0" applyFont="1" applyFill="1" applyBorder="1" applyAlignment="1">
      <alignment horizontal="center" vertical="center"/>
    </xf>
    <xf numFmtId="0" fontId="55" fillId="0" borderId="12" xfId="0" applyFont="1" applyFill="1" applyBorder="1" applyAlignment="1">
      <alignment horizontal="center" vertical="center" wrapText="1"/>
    </xf>
    <xf numFmtId="0" fontId="55" fillId="0" borderId="14" xfId="0" applyFont="1" applyFill="1" applyBorder="1" applyAlignment="1">
      <alignment horizontal="center" vertical="center" wrapText="1"/>
    </xf>
    <xf numFmtId="0" fontId="42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49" fillId="0" borderId="17" xfId="0" applyFont="1" applyBorder="1" applyAlignment="1">
      <alignment horizontal="center" vertical="center" wrapText="1"/>
    </xf>
    <xf numFmtId="171" fontId="53" fillId="0" borderId="15" xfId="1" applyNumberFormat="1" applyFont="1" applyFill="1" applyBorder="1" applyAlignment="1">
      <alignment horizontal="center" vertical="center" wrapText="1"/>
    </xf>
    <xf numFmtId="171" fontId="53" fillId="0" borderId="17" xfId="1" applyNumberFormat="1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171" fontId="53" fillId="0" borderId="16" xfId="1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55" fillId="0" borderId="11" xfId="0" applyFont="1" applyBorder="1" applyAlignment="1">
      <alignment horizontal="center" vertical="center" wrapText="1"/>
    </xf>
    <xf numFmtId="0" fontId="48" fillId="0" borderId="19" xfId="0" applyFont="1" applyFill="1" applyBorder="1" applyAlignment="1">
      <alignment horizontal="center" wrapText="1"/>
    </xf>
    <xf numFmtId="0" fontId="41" fillId="0" borderId="13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/>
    </xf>
    <xf numFmtId="0" fontId="53" fillId="0" borderId="0" xfId="0" applyFont="1" applyBorder="1" applyAlignment="1">
      <alignment horizontal="center"/>
    </xf>
    <xf numFmtId="0" fontId="42" fillId="0" borderId="25" xfId="0" applyFont="1" applyFill="1" applyBorder="1" applyAlignment="1">
      <alignment horizontal="left" vertical="center" wrapText="1"/>
    </xf>
    <xf numFmtId="0" fontId="48" fillId="0" borderId="0" xfId="0" applyFont="1" applyBorder="1" applyAlignment="1">
      <alignment horizontal="center"/>
    </xf>
    <xf numFmtId="0" fontId="35" fillId="0" borderId="0" xfId="0" applyFont="1" applyFill="1" applyBorder="1" applyAlignment="1">
      <alignment horizontal="left" vertical="center" wrapText="1"/>
    </xf>
    <xf numFmtId="0" fontId="58" fillId="0" borderId="19" xfId="0" applyFont="1" applyBorder="1" applyAlignment="1">
      <alignment horizontal="center"/>
    </xf>
    <xf numFmtId="0" fontId="84" fillId="0" borderId="19" xfId="0" applyFont="1" applyBorder="1" applyAlignment="1">
      <alignment horizontal="center"/>
    </xf>
    <xf numFmtId="0" fontId="42" fillId="0" borderId="15" xfId="0" applyFont="1" applyBorder="1" applyAlignment="1">
      <alignment horizontal="center" vertical="center" wrapText="1"/>
    </xf>
    <xf numFmtId="0" fontId="53" fillId="0" borderId="19" xfId="0" applyFont="1" applyBorder="1" applyAlignment="1">
      <alignment horizontal="right"/>
    </xf>
    <xf numFmtId="0" fontId="53" fillId="0" borderId="0" xfId="0" applyFont="1" applyAlignment="1">
      <alignment horizontal="center"/>
    </xf>
    <xf numFmtId="0" fontId="10" fillId="0" borderId="12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right" wrapText="1"/>
    </xf>
    <xf numFmtId="0" fontId="10" fillId="0" borderId="14" xfId="0" applyFont="1" applyBorder="1" applyAlignment="1">
      <alignment horizontal="right" wrapText="1"/>
    </xf>
    <xf numFmtId="0" fontId="9" fillId="0" borderId="12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72" fillId="26" borderId="11" xfId="0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right" vertical="center" wrapText="1"/>
    </xf>
    <xf numFmtId="0" fontId="10" fillId="0" borderId="14" xfId="0" applyFont="1" applyBorder="1" applyAlignment="1">
      <alignment horizontal="right" vertical="center" wrapText="1"/>
    </xf>
    <xf numFmtId="0" fontId="104" fillId="0" borderId="0" xfId="0" applyFont="1" applyAlignment="1">
      <alignment horizontal="center" wrapText="1"/>
    </xf>
    <xf numFmtId="0" fontId="70" fillId="26" borderId="11" xfId="0" applyFont="1" applyFill="1" applyBorder="1" applyAlignment="1">
      <alignment horizontal="center" vertical="center" wrapText="1"/>
    </xf>
    <xf numFmtId="0" fontId="72" fillId="26" borderId="12" xfId="0" applyFont="1" applyFill="1" applyBorder="1" applyAlignment="1">
      <alignment horizontal="center" vertical="top" wrapText="1"/>
    </xf>
    <xf numFmtId="0" fontId="72" fillId="26" borderId="14" xfId="0" applyFont="1" applyFill="1" applyBorder="1" applyAlignment="1">
      <alignment horizontal="center" vertical="top" wrapText="1"/>
    </xf>
    <xf numFmtId="0" fontId="49" fillId="0" borderId="12" xfId="0" applyFont="1" applyBorder="1" applyAlignment="1">
      <alignment horizontal="center" wrapText="1"/>
    </xf>
    <xf numFmtId="0" fontId="49" fillId="0" borderId="14" xfId="0" applyFont="1" applyBorder="1" applyAlignment="1">
      <alignment horizontal="center" wrapText="1"/>
    </xf>
    <xf numFmtId="0" fontId="43" fillId="0" borderId="15" xfId="0" applyFont="1" applyBorder="1" applyAlignment="1">
      <alignment horizontal="center" vertical="center" wrapText="1"/>
    </xf>
    <xf numFmtId="0" fontId="43" fillId="0" borderId="17" xfId="0" applyFont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/>
    </xf>
    <xf numFmtId="0" fontId="41" fillId="0" borderId="25" xfId="0" applyFont="1" applyBorder="1" applyAlignment="1">
      <alignment horizontal="center" wrapText="1"/>
    </xf>
    <xf numFmtId="0" fontId="35" fillId="0" borderId="0" xfId="0" applyFont="1" applyFill="1" applyAlignment="1">
      <alignment horizontal="left" vertical="center" wrapText="1"/>
    </xf>
    <xf numFmtId="0" fontId="53" fillId="0" borderId="0" xfId="0" applyFont="1" applyAlignment="1">
      <alignment horizontal="center" wrapText="1"/>
    </xf>
    <xf numFmtId="0" fontId="55" fillId="0" borderId="13" xfId="0" applyFont="1" applyFill="1" applyBorder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53" fillId="0" borderId="19" xfId="0" applyFont="1" applyBorder="1" applyAlignment="1">
      <alignment horizontal="center" vertical="center"/>
    </xf>
    <xf numFmtId="167" fontId="35" fillId="0" borderId="11" xfId="58" applyFont="1" applyBorder="1" applyAlignment="1">
      <alignment horizontal="center" vertical="center" wrapText="1"/>
    </xf>
    <xf numFmtId="167" fontId="42" fillId="0" borderId="15" xfId="58" applyFont="1" applyBorder="1" applyAlignment="1">
      <alignment horizontal="center" vertical="center" textRotation="90" wrapText="1"/>
    </xf>
    <xf numFmtId="167" fontId="42" fillId="0" borderId="17" xfId="58" applyFont="1" applyBorder="1" applyAlignment="1">
      <alignment horizontal="center" vertical="center" textRotation="90" wrapText="1"/>
    </xf>
    <xf numFmtId="0" fontId="9" fillId="0" borderId="12" xfId="0" applyFont="1" applyBorder="1" applyAlignment="1">
      <alignment horizontal="center" vertical="center"/>
    </xf>
    <xf numFmtId="171" fontId="10" fillId="0" borderId="12" xfId="0" applyNumberFormat="1" applyFont="1" applyBorder="1" applyAlignment="1">
      <alignment horizontal="center" vertical="center" wrapText="1"/>
    </xf>
    <xf numFmtId="171" fontId="10" fillId="0" borderId="14" xfId="0" applyNumberFormat="1" applyFont="1" applyBorder="1" applyAlignment="1">
      <alignment horizontal="center" vertical="center" wrapText="1"/>
    </xf>
    <xf numFmtId="0" fontId="42" fillId="0" borderId="12" xfId="0" applyFont="1" applyFill="1" applyBorder="1" applyAlignment="1">
      <alignment horizontal="left" vertical="center" wrapText="1"/>
    </xf>
    <xf numFmtId="0" fontId="42" fillId="0" borderId="13" xfId="0" applyFont="1" applyFill="1" applyBorder="1" applyAlignment="1">
      <alignment horizontal="left" vertical="center" wrapText="1"/>
    </xf>
    <xf numFmtId="0" fontId="42" fillId="0" borderId="14" xfId="0" applyFont="1" applyFill="1" applyBorder="1" applyAlignment="1">
      <alignment horizontal="left" vertical="center" wrapText="1"/>
    </xf>
    <xf numFmtId="0" fontId="42" fillId="0" borderId="15" xfId="0" applyFont="1" applyBorder="1" applyAlignment="1">
      <alignment horizontal="center" vertical="center" textRotation="90" wrapText="1"/>
    </xf>
    <xf numFmtId="0" fontId="42" fillId="0" borderId="16" xfId="0" applyFont="1" applyBorder="1" applyAlignment="1">
      <alignment horizontal="center" vertical="center" textRotation="90" wrapText="1"/>
    </xf>
    <xf numFmtId="0" fontId="42" fillId="0" borderId="17" xfId="0" applyFont="1" applyBorder="1" applyAlignment="1">
      <alignment horizontal="center" vertical="center" textRotation="90" wrapText="1"/>
    </xf>
    <xf numFmtId="0" fontId="42" fillId="0" borderId="11" xfId="0" applyFont="1" applyBorder="1" applyAlignment="1">
      <alignment horizontal="center" vertical="center" textRotation="90" wrapText="1"/>
    </xf>
    <xf numFmtId="2" fontId="10" fillId="0" borderId="11" xfId="0" applyNumberFormat="1" applyFont="1" applyBorder="1" applyAlignment="1">
      <alignment horizontal="center" vertical="center" wrapText="1"/>
    </xf>
  </cellXfs>
  <cellStyles count="139">
    <cellStyle name="20% - Акцент1 2" xfId="3"/>
    <cellStyle name="20% - Акцент1 2 2" xfId="4"/>
    <cellStyle name="20% - Акцент2 2" xfId="5"/>
    <cellStyle name="20% - Акцент2 2 2" xfId="6"/>
    <cellStyle name="20% - Акцент3 2" xfId="7"/>
    <cellStyle name="20% - Акцент3 2 2" xfId="8"/>
    <cellStyle name="20% - Акцент4 2" xfId="9"/>
    <cellStyle name="20% - Акцент4 2 2" xfId="10"/>
    <cellStyle name="20% - Акцент5 2" xfId="11"/>
    <cellStyle name="20% - Акцент5 2 2" xfId="12"/>
    <cellStyle name="20% - Акцент6 2" xfId="13"/>
    <cellStyle name="20% - Акцент6 2 2" xfId="14"/>
    <cellStyle name="40% - Акцент1 2" xfId="15"/>
    <cellStyle name="40% - Акцент1 2 2" xfId="16"/>
    <cellStyle name="40% - Акцент2 2" xfId="17"/>
    <cellStyle name="40% - Акцент2 2 2" xfId="18"/>
    <cellStyle name="40% - Акцент3 2" xfId="19"/>
    <cellStyle name="40% - Акцент3 2 2" xfId="20"/>
    <cellStyle name="40% - Акцент4 2" xfId="21"/>
    <cellStyle name="40% - Акцент4 2 2" xfId="22"/>
    <cellStyle name="40% - Акцент5 2" xfId="23"/>
    <cellStyle name="40% - Акцент5 2 2" xfId="24"/>
    <cellStyle name="40% - Акцент6 2" xfId="25"/>
    <cellStyle name="40% - Акцент6 2 2" xfId="26"/>
    <cellStyle name="60% - Акцент1 2" xfId="27"/>
    <cellStyle name="60% - Акцент2 2" xfId="28"/>
    <cellStyle name="60% - Акцент3 2" xfId="29"/>
    <cellStyle name="60% - Акцент4 2" xfId="30"/>
    <cellStyle name="60% - Акцент5 2" xfId="31"/>
    <cellStyle name="60% - Акцент6 2" xfId="32"/>
    <cellStyle name="Comma" xfId="33"/>
    <cellStyle name="Comma [0]_Forma" xfId="34"/>
    <cellStyle name="Comma_Forma" xfId="35"/>
    <cellStyle name="Currency" xfId="36"/>
    <cellStyle name="Currency [0]_Forma" xfId="37"/>
    <cellStyle name="Currency_Forma" xfId="38"/>
    <cellStyle name="Date" xfId="39"/>
    <cellStyle name="Excel Built-in Normal" xfId="40"/>
    <cellStyle name="Fixed" xfId="41"/>
    <cellStyle name="Heading1" xfId="42"/>
    <cellStyle name="Heading2" xfId="43"/>
    <cellStyle name="Îáű÷íűé_ÂŰŐÎÄ" xfId="44"/>
    <cellStyle name="Normal" xfId="127"/>
    <cellStyle name="Percent" xfId="45"/>
    <cellStyle name="Total" xfId="46"/>
    <cellStyle name="Акцент1 2" xfId="47"/>
    <cellStyle name="Акцент2 2" xfId="48"/>
    <cellStyle name="Акцент3 2" xfId="49"/>
    <cellStyle name="Акцент4 2" xfId="50"/>
    <cellStyle name="Акцент5 2" xfId="51"/>
    <cellStyle name="Акцент6 2" xfId="52"/>
    <cellStyle name="Ввод  2" xfId="53"/>
    <cellStyle name="Вывод 2" xfId="54"/>
    <cellStyle name="Вычисление 2" xfId="55"/>
    <cellStyle name="Гиперссылка" xfId="2" builtinId="8"/>
    <cellStyle name="Денежный 2" xfId="56"/>
    <cellStyle name="Денежный 2 2" xfId="57"/>
    <cellStyle name="Денежный 3" xfId="58"/>
    <cellStyle name="Денежный 4" xfId="59"/>
    <cellStyle name="Заголовок 1 2" xfId="60"/>
    <cellStyle name="Заголовок 2 2" xfId="61"/>
    <cellStyle name="Заголовок 3 2" xfId="62"/>
    <cellStyle name="Заголовок 4 2" xfId="63"/>
    <cellStyle name="Итог 2" xfId="64"/>
    <cellStyle name="Контрольная ячейка 2" xfId="65"/>
    <cellStyle name="Название 2" xfId="66"/>
    <cellStyle name="Нейтральный 2" xfId="67"/>
    <cellStyle name="Обычный" xfId="0" builtinId="0"/>
    <cellStyle name="Обычный 2" xfId="1"/>
    <cellStyle name="Обычный 2 2" xfId="68"/>
    <cellStyle name="Обычный 2 2 2" xfId="69"/>
    <cellStyle name="Обычный 2 3" xfId="70"/>
    <cellStyle name="Обычный 2 4" xfId="71"/>
    <cellStyle name="Обычный 2 5" xfId="72"/>
    <cellStyle name="Обычный 3" xfId="73"/>
    <cellStyle name="Обычный 3 2" xfId="91"/>
    <cellStyle name="Обычный 4" xfId="74"/>
    <cellStyle name="Обычный 5" xfId="75"/>
    <cellStyle name="Обычный 6" xfId="76"/>
    <cellStyle name="Обычный 6 2" xfId="126"/>
    <cellStyle name="Обычный 6 3" xfId="138"/>
    <cellStyle name="Обычный 7" xfId="77"/>
    <cellStyle name="Обычный 7 2" xfId="78"/>
    <cellStyle name="Обычный 8" xfId="79"/>
    <cellStyle name="Обычный 9" xfId="103"/>
    <cellStyle name="Обычный 9 2" xfId="129"/>
    <cellStyle name="Обычный_ продол." xfId="120"/>
    <cellStyle name="Обычный_ продолж." xfId="113"/>
    <cellStyle name="Обычный_101" xfId="135"/>
    <cellStyle name="Обычный_102" xfId="137"/>
    <cellStyle name="Обычный_152" xfId="132"/>
    <cellStyle name="Обычный_20" xfId="134"/>
    <cellStyle name="Обычный_2012г" xfId="102"/>
    <cellStyle name="Обычный_21" xfId="92"/>
    <cellStyle name="Обычный_22" xfId="96"/>
    <cellStyle name="Обычный_23" xfId="97"/>
    <cellStyle name="Обычный_25" xfId="123"/>
    <cellStyle name="Обычный_26" xfId="93"/>
    <cellStyle name="Обычный_34" xfId="107"/>
    <cellStyle name="Обычный_35" xfId="101"/>
    <cellStyle name="Обычный_41" xfId="104"/>
    <cellStyle name="Обычный_42" xfId="105"/>
    <cellStyle name="Обычный_43" xfId="106"/>
    <cellStyle name="Обычный_44" xfId="108"/>
    <cellStyle name="Обычный_45" xfId="109"/>
    <cellStyle name="Обычный_46" xfId="112"/>
    <cellStyle name="Обычный_47" xfId="114"/>
    <cellStyle name="Обычный_48" xfId="116"/>
    <cellStyle name="Обычный_49" xfId="117"/>
    <cellStyle name="Обычный_50" xfId="118"/>
    <cellStyle name="Обычный_51" xfId="119"/>
    <cellStyle name="Обычный_52" xfId="115"/>
    <cellStyle name="Обычный_53" xfId="122"/>
    <cellStyle name="Обычный_54" xfId="136"/>
    <cellStyle name="Обычный_56" xfId="128"/>
    <cellStyle name="Обычный_67" xfId="98"/>
    <cellStyle name="Обычный_69" xfId="130"/>
    <cellStyle name="Обычный_75" xfId="94"/>
    <cellStyle name="Обычный_76" xfId="95"/>
    <cellStyle name="Обычный_87" xfId="133"/>
    <cellStyle name="Обычный_tmp881" xfId="131"/>
    <cellStyle name="Обычный_TTNas-GG" xfId="90"/>
    <cellStyle name="Обычный_Взр.насел." xfId="111"/>
    <cellStyle name="Обычный_Лист1 2" xfId="99"/>
    <cellStyle name="Обычный_Лист1 2 2" xfId="89"/>
    <cellStyle name="Обычный_Лист2" xfId="100"/>
    <cellStyle name="Обычный_новая 15-17 " xfId="121"/>
    <cellStyle name="Обычный_продол15-17" xfId="110"/>
    <cellStyle name="Обычный_Свод формы 30+2012+Годовая+Ф_030_Т_2510" xfId="124"/>
    <cellStyle name="Плохой 2" xfId="80"/>
    <cellStyle name="Пояснение 2" xfId="81"/>
    <cellStyle name="Примечание 2" xfId="82"/>
    <cellStyle name="Примечание 3" xfId="83"/>
    <cellStyle name="Процентный 2" xfId="84"/>
    <cellStyle name="Процентный 3" xfId="125"/>
    <cellStyle name="Связанная ячейка 2" xfId="85"/>
    <cellStyle name="Текст предупреждения 2" xfId="86"/>
    <cellStyle name="Финансовый 2" xfId="87"/>
    <cellStyle name="Хороший 2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styles" Target="styles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1:I19"/>
  <sheetViews>
    <sheetView zoomScaleNormal="100" workbookViewId="0">
      <selection activeCell="L21" sqref="L21"/>
    </sheetView>
  </sheetViews>
  <sheetFormatPr defaultColWidth="9.109375" defaultRowHeight="18"/>
  <cols>
    <col min="1" max="8" width="9.109375" style="1"/>
    <col min="9" max="9" width="16.33203125" style="1" customWidth="1"/>
    <col min="10" max="16384" width="9.109375" style="1"/>
  </cols>
  <sheetData>
    <row r="11" spans="1:9" ht="27.6">
      <c r="A11" s="985" t="s">
        <v>0</v>
      </c>
      <c r="B11" s="985"/>
      <c r="C11" s="985"/>
      <c r="D11" s="985"/>
      <c r="E11" s="985"/>
      <c r="F11" s="985"/>
      <c r="G11" s="985"/>
      <c r="H11" s="985"/>
      <c r="I11" s="985"/>
    </row>
    <row r="12" spans="1:9" ht="27.6">
      <c r="A12" s="2"/>
      <c r="B12" s="2"/>
      <c r="C12" s="2"/>
      <c r="D12" s="2"/>
      <c r="E12" s="2"/>
      <c r="F12" s="2"/>
      <c r="G12" s="2"/>
      <c r="H12" s="2"/>
      <c r="I12" s="2"/>
    </row>
    <row r="13" spans="1:9" ht="27.6">
      <c r="A13" s="985" t="s">
        <v>1</v>
      </c>
      <c r="B13" s="985"/>
      <c r="C13" s="985"/>
      <c r="D13" s="985"/>
      <c r="E13" s="985"/>
      <c r="F13" s="985"/>
      <c r="G13" s="985"/>
      <c r="H13" s="985"/>
      <c r="I13" s="985"/>
    </row>
    <row r="14" spans="1:9" ht="27.6">
      <c r="A14" s="2"/>
      <c r="B14" s="2"/>
      <c r="C14" s="2"/>
      <c r="D14" s="2"/>
      <c r="E14" s="2"/>
      <c r="F14" s="2"/>
      <c r="G14" s="2"/>
      <c r="H14" s="2"/>
      <c r="I14" s="2"/>
    </row>
    <row r="15" spans="1:9" ht="27.6">
      <c r="A15" s="985" t="s">
        <v>2</v>
      </c>
      <c r="B15" s="985"/>
      <c r="C15" s="985"/>
      <c r="D15" s="985"/>
      <c r="E15" s="985"/>
      <c r="F15" s="985"/>
      <c r="G15" s="985"/>
      <c r="H15" s="985"/>
      <c r="I15" s="985"/>
    </row>
    <row r="16" spans="1:9" ht="27.6">
      <c r="A16" s="2"/>
      <c r="B16" s="2"/>
      <c r="C16" s="2"/>
      <c r="D16" s="2"/>
      <c r="E16" s="2"/>
      <c r="F16" s="2"/>
      <c r="G16" s="2"/>
      <c r="H16" s="2"/>
      <c r="I16" s="2"/>
    </row>
    <row r="17" spans="1:9" ht="27.6">
      <c r="A17" s="985" t="s">
        <v>22</v>
      </c>
      <c r="B17" s="985"/>
      <c r="C17" s="985"/>
      <c r="D17" s="985"/>
      <c r="E17" s="985"/>
      <c r="F17" s="985"/>
      <c r="G17" s="985"/>
      <c r="H17" s="985"/>
      <c r="I17" s="985"/>
    </row>
    <row r="18" spans="1:9" ht="27.6">
      <c r="A18" s="2"/>
      <c r="B18" s="2"/>
      <c r="C18" s="2"/>
      <c r="D18" s="2"/>
      <c r="E18" s="2"/>
      <c r="F18" s="2"/>
      <c r="G18" s="2"/>
      <c r="H18" s="2"/>
      <c r="I18" s="2"/>
    </row>
    <row r="19" spans="1:9" ht="27.6">
      <c r="A19" s="985" t="s">
        <v>3</v>
      </c>
      <c r="B19" s="985"/>
      <c r="C19" s="985"/>
      <c r="D19" s="985"/>
      <c r="E19" s="985"/>
      <c r="F19" s="985"/>
      <c r="G19" s="985"/>
      <c r="H19" s="985"/>
      <c r="I19" s="985"/>
    </row>
  </sheetData>
  <mergeCells count="5">
    <mergeCell ref="A11:I11"/>
    <mergeCell ref="A13:I13"/>
    <mergeCell ref="A15:I15"/>
    <mergeCell ref="A17:I17"/>
    <mergeCell ref="A19:I19"/>
  </mergeCells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8"/>
  <sheetViews>
    <sheetView topLeftCell="A13" zoomScaleNormal="100" workbookViewId="0">
      <selection activeCell="G16" sqref="G16"/>
    </sheetView>
  </sheetViews>
  <sheetFormatPr defaultColWidth="9.109375" defaultRowHeight="15.6"/>
  <cols>
    <col min="1" max="1" width="5.5546875" style="84" customWidth="1"/>
    <col min="2" max="2" width="60.6640625" style="83" customWidth="1"/>
    <col min="3" max="4" width="9" style="83" customWidth="1"/>
    <col min="5" max="16384" width="9.109375" style="83"/>
  </cols>
  <sheetData>
    <row r="1" spans="1:5" ht="25.2" customHeight="1">
      <c r="A1" s="988" t="s">
        <v>194</v>
      </c>
      <c r="B1" s="988"/>
      <c r="C1" s="988"/>
      <c r="D1" s="988"/>
    </row>
    <row r="2" spans="1:5" ht="25.2" customHeight="1">
      <c r="A2" s="988" t="s">
        <v>195</v>
      </c>
      <c r="B2" s="988"/>
      <c r="C2" s="988"/>
      <c r="D2" s="988"/>
    </row>
    <row r="3" spans="1:5" ht="25.2" customHeight="1">
      <c r="A3" s="988" t="s">
        <v>196</v>
      </c>
      <c r="B3" s="988"/>
      <c r="C3" s="988"/>
      <c r="D3" s="988"/>
    </row>
    <row r="4" spans="1:5" ht="13.5" customHeight="1">
      <c r="B4" s="85"/>
      <c r="C4" s="85"/>
      <c r="D4" s="85"/>
    </row>
    <row r="5" spans="1:5" ht="36.6" customHeight="1">
      <c r="A5" s="86"/>
      <c r="B5" s="87" t="s">
        <v>197</v>
      </c>
      <c r="C5" s="87">
        <v>2019</v>
      </c>
      <c r="D5" s="87">
        <v>2020</v>
      </c>
    </row>
    <row r="6" spans="1:5" ht="24" customHeight="1">
      <c r="A6" s="88" t="s">
        <v>198</v>
      </c>
      <c r="B6" s="77" t="s">
        <v>199</v>
      </c>
      <c r="C6" s="89">
        <v>1007349</v>
      </c>
      <c r="D6" s="89">
        <v>1015568</v>
      </c>
    </row>
    <row r="7" spans="1:5" ht="24" customHeight="1">
      <c r="A7" s="90"/>
      <c r="B7" s="77" t="s">
        <v>200</v>
      </c>
      <c r="C7" s="91">
        <v>782682</v>
      </c>
      <c r="D7" s="91">
        <v>789191</v>
      </c>
    </row>
    <row r="8" spans="1:5" ht="24" customHeight="1">
      <c r="A8" s="90"/>
      <c r="B8" s="77" t="s">
        <v>201</v>
      </c>
      <c r="C8" s="91">
        <v>224667</v>
      </c>
      <c r="D8" s="91">
        <v>226377</v>
      </c>
    </row>
    <row r="9" spans="1:5" ht="24" customHeight="1">
      <c r="A9" s="88" t="s">
        <v>202</v>
      </c>
      <c r="B9" s="77" t="s">
        <v>203</v>
      </c>
      <c r="C9" s="92">
        <v>9293</v>
      </c>
      <c r="D9" s="92">
        <v>9254</v>
      </c>
    </row>
    <row r="10" spans="1:5" ht="31.2" customHeight="1">
      <c r="A10" s="93"/>
      <c r="B10" s="94" t="s">
        <v>204</v>
      </c>
      <c r="C10" s="95">
        <v>9.1999999999999993</v>
      </c>
      <c r="D10" s="95">
        <v>9.1</v>
      </c>
      <c r="E10" s="73"/>
    </row>
    <row r="11" spans="1:5" ht="24" customHeight="1">
      <c r="A11" s="86" t="s">
        <v>205</v>
      </c>
      <c r="B11" s="94" t="s">
        <v>206</v>
      </c>
      <c r="C11" s="96">
        <v>39.5</v>
      </c>
      <c r="D11" s="96">
        <v>39.19</v>
      </c>
    </row>
    <row r="12" spans="1:5" ht="24" customHeight="1">
      <c r="A12" s="86" t="s">
        <v>207</v>
      </c>
      <c r="B12" s="77" t="s">
        <v>208</v>
      </c>
      <c r="C12" s="97">
        <v>51</v>
      </c>
      <c r="D12" s="97">
        <v>48</v>
      </c>
    </row>
    <row r="13" spans="1:5" ht="39" customHeight="1">
      <c r="A13" s="69" t="s">
        <v>209</v>
      </c>
      <c r="B13" s="94" t="s">
        <v>210</v>
      </c>
      <c r="C13" s="98">
        <v>5.46</v>
      </c>
      <c r="D13" s="98">
        <v>5.16</v>
      </c>
    </row>
    <row r="14" spans="1:5" ht="24" customHeight="1">
      <c r="A14" s="88" t="s">
        <v>211</v>
      </c>
      <c r="B14" s="77" t="s">
        <v>212</v>
      </c>
      <c r="C14" s="97">
        <v>11937</v>
      </c>
      <c r="D14" s="97">
        <v>13412</v>
      </c>
    </row>
    <row r="15" spans="1:5" ht="37.950000000000003" customHeight="1">
      <c r="A15" s="93"/>
      <c r="B15" s="94" t="s">
        <v>213</v>
      </c>
      <c r="C15" s="97">
        <v>11.8</v>
      </c>
      <c r="D15" s="97">
        <v>13.2</v>
      </c>
    </row>
    <row r="16" spans="1:5" ht="37.200000000000003" customHeight="1">
      <c r="A16" s="86" t="s">
        <v>214</v>
      </c>
      <c r="B16" s="94" t="s">
        <v>215</v>
      </c>
      <c r="C16" s="97">
        <v>-2.6</v>
      </c>
      <c r="D16" s="97">
        <v>-4.0999999999999996</v>
      </c>
    </row>
    <row r="17" spans="1:4" ht="24" customHeight="1">
      <c r="A17" s="86" t="s">
        <v>216</v>
      </c>
      <c r="B17" s="77" t="s">
        <v>217</v>
      </c>
      <c r="C17" s="97">
        <v>56</v>
      </c>
      <c r="D17" s="97">
        <v>35</v>
      </c>
    </row>
    <row r="18" spans="1:4" ht="24" customHeight="1">
      <c r="A18" s="86" t="s">
        <v>218</v>
      </c>
      <c r="B18" s="77" t="s">
        <v>219</v>
      </c>
      <c r="C18" s="97">
        <v>5.9180000000000001</v>
      </c>
      <c r="D18" s="97">
        <v>3.7789999999999999</v>
      </c>
    </row>
    <row r="19" spans="1:4" ht="24" customHeight="1">
      <c r="A19" s="86" t="s">
        <v>220</v>
      </c>
      <c r="B19" s="77" t="s">
        <v>221</v>
      </c>
      <c r="C19" s="99">
        <v>2</v>
      </c>
      <c r="D19" s="99">
        <v>2</v>
      </c>
    </row>
    <row r="20" spans="1:4" ht="24" customHeight="1">
      <c r="A20" s="86" t="s">
        <v>222</v>
      </c>
      <c r="B20" s="94" t="s">
        <v>223</v>
      </c>
      <c r="C20" s="99">
        <v>21.5</v>
      </c>
      <c r="D20" s="99">
        <v>21.6</v>
      </c>
    </row>
    <row r="21" spans="1:4" ht="24" customHeight="1">
      <c r="A21" s="88"/>
      <c r="B21" s="77" t="s">
        <v>224</v>
      </c>
      <c r="C21" s="100">
        <v>2489</v>
      </c>
      <c r="D21" s="100">
        <v>2711</v>
      </c>
    </row>
    <row r="22" spans="1:4" ht="24" customHeight="1">
      <c r="A22" s="90" t="s">
        <v>225</v>
      </c>
      <c r="B22" s="77" t="s">
        <v>226</v>
      </c>
      <c r="C22" s="100">
        <v>1958</v>
      </c>
      <c r="D22" s="100">
        <v>2060</v>
      </c>
    </row>
    <row r="23" spans="1:4" ht="24" customHeight="1">
      <c r="A23" s="93"/>
      <c r="B23" s="77" t="s">
        <v>227</v>
      </c>
      <c r="C23" s="100">
        <v>531</v>
      </c>
      <c r="D23" s="100">
        <v>651</v>
      </c>
    </row>
    <row r="24" spans="1:4" ht="36.6" customHeight="1">
      <c r="A24" s="86" t="s">
        <v>228</v>
      </c>
      <c r="B24" s="77" t="s">
        <v>1983</v>
      </c>
      <c r="C24" s="72">
        <v>439.4</v>
      </c>
      <c r="D24" s="100">
        <v>466.4</v>
      </c>
    </row>
    <row r="25" spans="1:4" ht="19.2" customHeight="1">
      <c r="B25" s="101"/>
      <c r="C25" s="102"/>
      <c r="D25" s="102"/>
    </row>
    <row r="26" spans="1:4">
      <c r="B26" s="103"/>
      <c r="C26" s="102"/>
      <c r="D26" s="102"/>
    </row>
    <row r="27" spans="1:4">
      <c r="B27" s="102"/>
      <c r="C27" s="102"/>
      <c r="D27" s="102"/>
    </row>
    <row r="28" spans="1:4">
      <c r="B28" s="102"/>
      <c r="C28" s="102"/>
      <c r="D28" s="102"/>
    </row>
  </sheetData>
  <mergeCells count="3">
    <mergeCell ref="A1:D1"/>
    <mergeCell ref="A2:D2"/>
    <mergeCell ref="A3:D3"/>
  </mergeCells>
  <printOptions horizontalCentered="1"/>
  <pageMargins left="0.59055118110236227" right="0.59055118110236227" top="0.39370078740157483" bottom="0.78740157480314965" header="0" footer="0"/>
  <pageSetup paperSize="9" orientation="portrait" r:id="rId1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>
  <dimension ref="A1:F27"/>
  <sheetViews>
    <sheetView workbookViewId="0">
      <selection activeCell="K14" sqref="K14"/>
    </sheetView>
  </sheetViews>
  <sheetFormatPr defaultRowHeight="13.2"/>
  <cols>
    <col min="1" max="1" width="29.33203125" customWidth="1"/>
    <col min="2" max="2" width="14.6640625" customWidth="1"/>
    <col min="3" max="3" width="10.109375" customWidth="1"/>
    <col min="4" max="6" width="11.109375" customWidth="1"/>
    <col min="255" max="255" width="29.33203125" customWidth="1"/>
    <col min="256" max="256" width="14.6640625" customWidth="1"/>
    <col min="257" max="257" width="10.109375" customWidth="1"/>
    <col min="258" max="260" width="11.109375" customWidth="1"/>
    <col min="511" max="511" width="29.33203125" customWidth="1"/>
    <col min="512" max="512" width="14.6640625" customWidth="1"/>
    <col min="513" max="513" width="10.109375" customWidth="1"/>
    <col min="514" max="516" width="11.109375" customWidth="1"/>
    <col min="767" max="767" width="29.33203125" customWidth="1"/>
    <col min="768" max="768" width="14.6640625" customWidth="1"/>
    <col min="769" max="769" width="10.109375" customWidth="1"/>
    <col min="770" max="772" width="11.109375" customWidth="1"/>
    <col min="1023" max="1023" width="29.33203125" customWidth="1"/>
    <col min="1024" max="1024" width="14.6640625" customWidth="1"/>
    <col min="1025" max="1025" width="10.109375" customWidth="1"/>
    <col min="1026" max="1028" width="11.109375" customWidth="1"/>
    <col min="1279" max="1279" width="29.33203125" customWidth="1"/>
    <col min="1280" max="1280" width="14.6640625" customWidth="1"/>
    <col min="1281" max="1281" width="10.109375" customWidth="1"/>
    <col min="1282" max="1284" width="11.109375" customWidth="1"/>
    <col min="1535" max="1535" width="29.33203125" customWidth="1"/>
    <col min="1536" max="1536" width="14.6640625" customWidth="1"/>
    <col min="1537" max="1537" width="10.109375" customWidth="1"/>
    <col min="1538" max="1540" width="11.109375" customWidth="1"/>
    <col min="1791" max="1791" width="29.33203125" customWidth="1"/>
    <col min="1792" max="1792" width="14.6640625" customWidth="1"/>
    <col min="1793" max="1793" width="10.109375" customWidth="1"/>
    <col min="1794" max="1796" width="11.109375" customWidth="1"/>
    <col min="2047" max="2047" width="29.33203125" customWidth="1"/>
    <col min="2048" max="2048" width="14.6640625" customWidth="1"/>
    <col min="2049" max="2049" width="10.109375" customWidth="1"/>
    <col min="2050" max="2052" width="11.109375" customWidth="1"/>
    <col min="2303" max="2303" width="29.33203125" customWidth="1"/>
    <col min="2304" max="2304" width="14.6640625" customWidth="1"/>
    <col min="2305" max="2305" width="10.109375" customWidth="1"/>
    <col min="2306" max="2308" width="11.109375" customWidth="1"/>
    <col min="2559" max="2559" width="29.33203125" customWidth="1"/>
    <col min="2560" max="2560" width="14.6640625" customWidth="1"/>
    <col min="2561" max="2561" width="10.109375" customWidth="1"/>
    <col min="2562" max="2564" width="11.109375" customWidth="1"/>
    <col min="2815" max="2815" width="29.33203125" customWidth="1"/>
    <col min="2816" max="2816" width="14.6640625" customWidth="1"/>
    <col min="2817" max="2817" width="10.109375" customWidth="1"/>
    <col min="2818" max="2820" width="11.109375" customWidth="1"/>
    <col min="3071" max="3071" width="29.33203125" customWidth="1"/>
    <col min="3072" max="3072" width="14.6640625" customWidth="1"/>
    <col min="3073" max="3073" width="10.109375" customWidth="1"/>
    <col min="3074" max="3076" width="11.109375" customWidth="1"/>
    <col min="3327" max="3327" width="29.33203125" customWidth="1"/>
    <col min="3328" max="3328" width="14.6640625" customWidth="1"/>
    <col min="3329" max="3329" width="10.109375" customWidth="1"/>
    <col min="3330" max="3332" width="11.109375" customWidth="1"/>
    <col min="3583" max="3583" width="29.33203125" customWidth="1"/>
    <col min="3584" max="3584" width="14.6640625" customWidth="1"/>
    <col min="3585" max="3585" width="10.109375" customWidth="1"/>
    <col min="3586" max="3588" width="11.109375" customWidth="1"/>
    <col min="3839" max="3839" width="29.33203125" customWidth="1"/>
    <col min="3840" max="3840" width="14.6640625" customWidth="1"/>
    <col min="3841" max="3841" width="10.109375" customWidth="1"/>
    <col min="3842" max="3844" width="11.109375" customWidth="1"/>
    <col min="4095" max="4095" width="29.33203125" customWidth="1"/>
    <col min="4096" max="4096" width="14.6640625" customWidth="1"/>
    <col min="4097" max="4097" width="10.109375" customWidth="1"/>
    <col min="4098" max="4100" width="11.109375" customWidth="1"/>
    <col min="4351" max="4351" width="29.33203125" customWidth="1"/>
    <col min="4352" max="4352" width="14.6640625" customWidth="1"/>
    <col min="4353" max="4353" width="10.109375" customWidth="1"/>
    <col min="4354" max="4356" width="11.109375" customWidth="1"/>
    <col min="4607" max="4607" width="29.33203125" customWidth="1"/>
    <col min="4608" max="4608" width="14.6640625" customWidth="1"/>
    <col min="4609" max="4609" width="10.109375" customWidth="1"/>
    <col min="4610" max="4612" width="11.109375" customWidth="1"/>
    <col min="4863" max="4863" width="29.33203125" customWidth="1"/>
    <col min="4864" max="4864" width="14.6640625" customWidth="1"/>
    <col min="4865" max="4865" width="10.109375" customWidth="1"/>
    <col min="4866" max="4868" width="11.109375" customWidth="1"/>
    <col min="5119" max="5119" width="29.33203125" customWidth="1"/>
    <col min="5120" max="5120" width="14.6640625" customWidth="1"/>
    <col min="5121" max="5121" width="10.109375" customWidth="1"/>
    <col min="5122" max="5124" width="11.109375" customWidth="1"/>
    <col min="5375" max="5375" width="29.33203125" customWidth="1"/>
    <col min="5376" max="5376" width="14.6640625" customWidth="1"/>
    <col min="5377" max="5377" width="10.109375" customWidth="1"/>
    <col min="5378" max="5380" width="11.109375" customWidth="1"/>
    <col min="5631" max="5631" width="29.33203125" customWidth="1"/>
    <col min="5632" max="5632" width="14.6640625" customWidth="1"/>
    <col min="5633" max="5633" width="10.109375" customWidth="1"/>
    <col min="5634" max="5636" width="11.109375" customWidth="1"/>
    <col min="5887" max="5887" width="29.33203125" customWidth="1"/>
    <col min="5888" max="5888" width="14.6640625" customWidth="1"/>
    <col min="5889" max="5889" width="10.109375" customWidth="1"/>
    <col min="5890" max="5892" width="11.109375" customWidth="1"/>
    <col min="6143" max="6143" width="29.33203125" customWidth="1"/>
    <col min="6144" max="6144" width="14.6640625" customWidth="1"/>
    <col min="6145" max="6145" width="10.109375" customWidth="1"/>
    <col min="6146" max="6148" width="11.109375" customWidth="1"/>
    <col min="6399" max="6399" width="29.33203125" customWidth="1"/>
    <col min="6400" max="6400" width="14.6640625" customWidth="1"/>
    <col min="6401" max="6401" width="10.109375" customWidth="1"/>
    <col min="6402" max="6404" width="11.109375" customWidth="1"/>
    <col min="6655" max="6655" width="29.33203125" customWidth="1"/>
    <col min="6656" max="6656" width="14.6640625" customWidth="1"/>
    <col min="6657" max="6657" width="10.109375" customWidth="1"/>
    <col min="6658" max="6660" width="11.109375" customWidth="1"/>
    <col min="6911" max="6911" width="29.33203125" customWidth="1"/>
    <col min="6912" max="6912" width="14.6640625" customWidth="1"/>
    <col min="6913" max="6913" width="10.109375" customWidth="1"/>
    <col min="6914" max="6916" width="11.109375" customWidth="1"/>
    <col min="7167" max="7167" width="29.33203125" customWidth="1"/>
    <col min="7168" max="7168" width="14.6640625" customWidth="1"/>
    <col min="7169" max="7169" width="10.109375" customWidth="1"/>
    <col min="7170" max="7172" width="11.109375" customWidth="1"/>
    <col min="7423" max="7423" width="29.33203125" customWidth="1"/>
    <col min="7424" max="7424" width="14.6640625" customWidth="1"/>
    <col min="7425" max="7425" width="10.109375" customWidth="1"/>
    <col min="7426" max="7428" width="11.109375" customWidth="1"/>
    <col min="7679" max="7679" width="29.33203125" customWidth="1"/>
    <col min="7680" max="7680" width="14.6640625" customWidth="1"/>
    <col min="7681" max="7681" width="10.109375" customWidth="1"/>
    <col min="7682" max="7684" width="11.109375" customWidth="1"/>
    <col min="7935" max="7935" width="29.33203125" customWidth="1"/>
    <col min="7936" max="7936" width="14.6640625" customWidth="1"/>
    <col min="7937" max="7937" width="10.109375" customWidth="1"/>
    <col min="7938" max="7940" width="11.109375" customWidth="1"/>
    <col min="8191" max="8191" width="29.33203125" customWidth="1"/>
    <col min="8192" max="8192" width="14.6640625" customWidth="1"/>
    <col min="8193" max="8193" width="10.109375" customWidth="1"/>
    <col min="8194" max="8196" width="11.109375" customWidth="1"/>
    <col min="8447" max="8447" width="29.33203125" customWidth="1"/>
    <col min="8448" max="8448" width="14.6640625" customWidth="1"/>
    <col min="8449" max="8449" width="10.109375" customWidth="1"/>
    <col min="8450" max="8452" width="11.109375" customWidth="1"/>
    <col min="8703" max="8703" width="29.33203125" customWidth="1"/>
    <col min="8704" max="8704" width="14.6640625" customWidth="1"/>
    <col min="8705" max="8705" width="10.109375" customWidth="1"/>
    <col min="8706" max="8708" width="11.109375" customWidth="1"/>
    <col min="8959" max="8959" width="29.33203125" customWidth="1"/>
    <col min="8960" max="8960" width="14.6640625" customWidth="1"/>
    <col min="8961" max="8961" width="10.109375" customWidth="1"/>
    <col min="8962" max="8964" width="11.109375" customWidth="1"/>
    <col min="9215" max="9215" width="29.33203125" customWidth="1"/>
    <col min="9216" max="9216" width="14.6640625" customWidth="1"/>
    <col min="9217" max="9217" width="10.109375" customWidth="1"/>
    <col min="9218" max="9220" width="11.109375" customWidth="1"/>
    <col min="9471" max="9471" width="29.33203125" customWidth="1"/>
    <col min="9472" max="9472" width="14.6640625" customWidth="1"/>
    <col min="9473" max="9473" width="10.109375" customWidth="1"/>
    <col min="9474" max="9476" width="11.109375" customWidth="1"/>
    <col min="9727" max="9727" width="29.33203125" customWidth="1"/>
    <col min="9728" max="9728" width="14.6640625" customWidth="1"/>
    <col min="9729" max="9729" width="10.109375" customWidth="1"/>
    <col min="9730" max="9732" width="11.109375" customWidth="1"/>
    <col min="9983" max="9983" width="29.33203125" customWidth="1"/>
    <col min="9984" max="9984" width="14.6640625" customWidth="1"/>
    <col min="9985" max="9985" width="10.109375" customWidth="1"/>
    <col min="9986" max="9988" width="11.109375" customWidth="1"/>
    <col min="10239" max="10239" width="29.33203125" customWidth="1"/>
    <col min="10240" max="10240" width="14.6640625" customWidth="1"/>
    <col min="10241" max="10241" width="10.109375" customWidth="1"/>
    <col min="10242" max="10244" width="11.109375" customWidth="1"/>
    <col min="10495" max="10495" width="29.33203125" customWidth="1"/>
    <col min="10496" max="10496" width="14.6640625" customWidth="1"/>
    <col min="10497" max="10497" width="10.109375" customWidth="1"/>
    <col min="10498" max="10500" width="11.109375" customWidth="1"/>
    <col min="10751" max="10751" width="29.33203125" customWidth="1"/>
    <col min="10752" max="10752" width="14.6640625" customWidth="1"/>
    <col min="10753" max="10753" width="10.109375" customWidth="1"/>
    <col min="10754" max="10756" width="11.109375" customWidth="1"/>
    <col min="11007" max="11007" width="29.33203125" customWidth="1"/>
    <col min="11008" max="11008" width="14.6640625" customWidth="1"/>
    <col min="11009" max="11009" width="10.109375" customWidth="1"/>
    <col min="11010" max="11012" width="11.109375" customWidth="1"/>
    <col min="11263" max="11263" width="29.33203125" customWidth="1"/>
    <col min="11264" max="11264" width="14.6640625" customWidth="1"/>
    <col min="11265" max="11265" width="10.109375" customWidth="1"/>
    <col min="11266" max="11268" width="11.109375" customWidth="1"/>
    <col min="11519" max="11519" width="29.33203125" customWidth="1"/>
    <col min="11520" max="11520" width="14.6640625" customWidth="1"/>
    <col min="11521" max="11521" width="10.109375" customWidth="1"/>
    <col min="11522" max="11524" width="11.109375" customWidth="1"/>
    <col min="11775" max="11775" width="29.33203125" customWidth="1"/>
    <col min="11776" max="11776" width="14.6640625" customWidth="1"/>
    <col min="11777" max="11777" width="10.109375" customWidth="1"/>
    <col min="11778" max="11780" width="11.109375" customWidth="1"/>
    <col min="12031" max="12031" width="29.33203125" customWidth="1"/>
    <col min="12032" max="12032" width="14.6640625" customWidth="1"/>
    <col min="12033" max="12033" width="10.109375" customWidth="1"/>
    <col min="12034" max="12036" width="11.109375" customWidth="1"/>
    <col min="12287" max="12287" width="29.33203125" customWidth="1"/>
    <col min="12288" max="12288" width="14.6640625" customWidth="1"/>
    <col min="12289" max="12289" width="10.109375" customWidth="1"/>
    <col min="12290" max="12292" width="11.109375" customWidth="1"/>
    <col min="12543" max="12543" width="29.33203125" customWidth="1"/>
    <col min="12544" max="12544" width="14.6640625" customWidth="1"/>
    <col min="12545" max="12545" width="10.109375" customWidth="1"/>
    <col min="12546" max="12548" width="11.109375" customWidth="1"/>
    <col min="12799" max="12799" width="29.33203125" customWidth="1"/>
    <col min="12800" max="12800" width="14.6640625" customWidth="1"/>
    <col min="12801" max="12801" width="10.109375" customWidth="1"/>
    <col min="12802" max="12804" width="11.109375" customWidth="1"/>
    <col min="13055" max="13055" width="29.33203125" customWidth="1"/>
    <col min="13056" max="13056" width="14.6640625" customWidth="1"/>
    <col min="13057" max="13057" width="10.109375" customWidth="1"/>
    <col min="13058" max="13060" width="11.109375" customWidth="1"/>
    <col min="13311" max="13311" width="29.33203125" customWidth="1"/>
    <col min="13312" max="13312" width="14.6640625" customWidth="1"/>
    <col min="13313" max="13313" width="10.109375" customWidth="1"/>
    <col min="13314" max="13316" width="11.109375" customWidth="1"/>
    <col min="13567" max="13567" width="29.33203125" customWidth="1"/>
    <col min="13568" max="13568" width="14.6640625" customWidth="1"/>
    <col min="13569" max="13569" width="10.109375" customWidth="1"/>
    <col min="13570" max="13572" width="11.109375" customWidth="1"/>
    <col min="13823" max="13823" width="29.33203125" customWidth="1"/>
    <col min="13824" max="13824" width="14.6640625" customWidth="1"/>
    <col min="13825" max="13825" width="10.109375" customWidth="1"/>
    <col min="13826" max="13828" width="11.109375" customWidth="1"/>
    <col min="14079" max="14079" width="29.33203125" customWidth="1"/>
    <col min="14080" max="14080" width="14.6640625" customWidth="1"/>
    <col min="14081" max="14081" width="10.109375" customWidth="1"/>
    <col min="14082" max="14084" width="11.109375" customWidth="1"/>
    <col min="14335" max="14335" width="29.33203125" customWidth="1"/>
    <col min="14336" max="14336" width="14.6640625" customWidth="1"/>
    <col min="14337" max="14337" width="10.109375" customWidth="1"/>
    <col min="14338" max="14340" width="11.109375" customWidth="1"/>
    <col min="14591" max="14591" width="29.33203125" customWidth="1"/>
    <col min="14592" max="14592" width="14.6640625" customWidth="1"/>
    <col min="14593" max="14593" width="10.109375" customWidth="1"/>
    <col min="14594" max="14596" width="11.109375" customWidth="1"/>
    <col min="14847" max="14847" width="29.33203125" customWidth="1"/>
    <col min="14848" max="14848" width="14.6640625" customWidth="1"/>
    <col min="14849" max="14849" width="10.109375" customWidth="1"/>
    <col min="14850" max="14852" width="11.109375" customWidth="1"/>
    <col min="15103" max="15103" width="29.33203125" customWidth="1"/>
    <col min="15104" max="15104" width="14.6640625" customWidth="1"/>
    <col min="15105" max="15105" width="10.109375" customWidth="1"/>
    <col min="15106" max="15108" width="11.109375" customWidth="1"/>
    <col min="15359" max="15359" width="29.33203125" customWidth="1"/>
    <col min="15360" max="15360" width="14.6640625" customWidth="1"/>
    <col min="15361" max="15361" width="10.109375" customWidth="1"/>
    <col min="15362" max="15364" width="11.109375" customWidth="1"/>
    <col min="15615" max="15615" width="29.33203125" customWidth="1"/>
    <col min="15616" max="15616" width="14.6640625" customWidth="1"/>
    <col min="15617" max="15617" width="10.109375" customWidth="1"/>
    <col min="15618" max="15620" width="11.109375" customWidth="1"/>
    <col min="15871" max="15871" width="29.33203125" customWidth="1"/>
    <col min="15872" max="15872" width="14.6640625" customWidth="1"/>
    <col min="15873" max="15873" width="10.109375" customWidth="1"/>
    <col min="15874" max="15876" width="11.109375" customWidth="1"/>
    <col min="16127" max="16127" width="29.33203125" customWidth="1"/>
    <col min="16128" max="16128" width="14.6640625" customWidth="1"/>
    <col min="16129" max="16129" width="10.109375" customWidth="1"/>
    <col min="16130" max="16132" width="11.109375" customWidth="1"/>
  </cols>
  <sheetData>
    <row r="1" spans="1:6" ht="26.4" customHeight="1">
      <c r="A1" s="988" t="s">
        <v>1700</v>
      </c>
      <c r="B1" s="988"/>
      <c r="C1" s="988"/>
      <c r="D1" s="988"/>
      <c r="E1" s="988"/>
      <c r="F1" s="988"/>
    </row>
    <row r="2" spans="1:6" ht="15.6">
      <c r="A2" s="1284" t="s">
        <v>1980</v>
      </c>
      <c r="B2" s="1284"/>
      <c r="C2" s="1284"/>
      <c r="D2" s="1284"/>
      <c r="E2" s="1284"/>
      <c r="F2" s="1284"/>
    </row>
    <row r="3" spans="1:6" s="105" customFormat="1" ht="16.95" customHeight="1">
      <c r="A3" s="1023" t="s">
        <v>1138</v>
      </c>
      <c r="B3" s="1409" t="s">
        <v>1701</v>
      </c>
      <c r="C3" s="1206" t="s">
        <v>91</v>
      </c>
      <c r="D3" s="1207"/>
      <c r="E3" s="1207"/>
      <c r="F3" s="1207"/>
    </row>
    <row r="4" spans="1:6" s="105" customFormat="1" ht="39.6" customHeight="1">
      <c r="A4" s="1025"/>
      <c r="B4" s="1410"/>
      <c r="C4" s="68" t="s">
        <v>180</v>
      </c>
      <c r="D4" s="68" t="s">
        <v>181</v>
      </c>
      <c r="E4" s="100" t="s">
        <v>182</v>
      </c>
      <c r="F4" s="100" t="s">
        <v>989</v>
      </c>
    </row>
    <row r="5" spans="1:6" s="105" customFormat="1" ht="30.75" customHeight="1">
      <c r="A5" s="77" t="s">
        <v>705</v>
      </c>
      <c r="B5" s="69">
        <v>559</v>
      </c>
      <c r="C5" s="69" t="s">
        <v>1702</v>
      </c>
      <c r="D5" s="69">
        <v>21</v>
      </c>
      <c r="E5" s="69">
        <v>9</v>
      </c>
      <c r="F5" s="69">
        <v>7</v>
      </c>
    </row>
    <row r="6" spans="1:6" ht="30.75" customHeight="1">
      <c r="A6" s="77" t="s">
        <v>72</v>
      </c>
      <c r="B6" s="69">
        <v>7</v>
      </c>
      <c r="C6" s="69" t="s">
        <v>1703</v>
      </c>
      <c r="D6" s="69">
        <v>1</v>
      </c>
      <c r="E6" s="87" t="s">
        <v>303</v>
      </c>
      <c r="F6" s="87" t="s">
        <v>303</v>
      </c>
    </row>
    <row r="7" spans="1:6" ht="30.75" customHeight="1">
      <c r="A7" s="77" t="s">
        <v>1644</v>
      </c>
      <c r="B7" s="69">
        <v>12</v>
      </c>
      <c r="C7" s="69">
        <f>-'98'!J26</f>
        <v>0</v>
      </c>
      <c r="D7" s="87" t="s">
        <v>303</v>
      </c>
      <c r="E7" s="87" t="s">
        <v>303</v>
      </c>
      <c r="F7" s="87" t="s">
        <v>303</v>
      </c>
    </row>
    <row r="8" spans="1:6" ht="30.75" customHeight="1">
      <c r="A8" s="77" t="s">
        <v>707</v>
      </c>
      <c r="B8" s="69">
        <v>10</v>
      </c>
      <c r="C8" s="69" t="s">
        <v>1704</v>
      </c>
      <c r="D8" s="69">
        <v>1</v>
      </c>
      <c r="E8" s="69">
        <v>1</v>
      </c>
      <c r="F8" s="87" t="s">
        <v>303</v>
      </c>
    </row>
    <row r="9" spans="1:6" ht="30.75" customHeight="1">
      <c r="A9" s="77" t="s">
        <v>1647</v>
      </c>
      <c r="B9" s="69">
        <v>11</v>
      </c>
      <c r="C9" s="69" t="s">
        <v>1705</v>
      </c>
      <c r="D9" s="87" t="s">
        <v>303</v>
      </c>
      <c r="E9" s="87" t="s">
        <v>303</v>
      </c>
      <c r="F9" s="87" t="s">
        <v>303</v>
      </c>
    </row>
    <row r="10" spans="1:6" ht="30.75" customHeight="1">
      <c r="A10" s="77" t="s">
        <v>68</v>
      </c>
      <c r="B10" s="69">
        <v>15</v>
      </c>
      <c r="C10" s="87" t="s">
        <v>303</v>
      </c>
      <c r="D10" s="69">
        <v>3</v>
      </c>
      <c r="E10" s="69">
        <v>3</v>
      </c>
      <c r="F10" s="87" t="s">
        <v>303</v>
      </c>
    </row>
    <row r="11" spans="1:6" ht="30.75" customHeight="1">
      <c r="A11" s="694" t="s">
        <v>78</v>
      </c>
      <c r="B11" s="69">
        <v>5</v>
      </c>
      <c r="C11" s="69" t="s">
        <v>1705</v>
      </c>
      <c r="D11" s="87" t="s">
        <v>303</v>
      </c>
      <c r="E11" s="69">
        <v>1</v>
      </c>
      <c r="F11" s="87" t="s">
        <v>303</v>
      </c>
    </row>
    <row r="12" spans="1:6" ht="30.75" customHeight="1">
      <c r="A12" s="77" t="s">
        <v>709</v>
      </c>
      <c r="B12" s="69">
        <v>8</v>
      </c>
      <c r="C12" s="69" t="s">
        <v>1705</v>
      </c>
      <c r="D12" s="69">
        <v>2</v>
      </c>
      <c r="E12" s="87" t="s">
        <v>303</v>
      </c>
      <c r="F12" s="87" t="s">
        <v>303</v>
      </c>
    </row>
    <row r="13" spans="1:6" ht="30.75" customHeight="1">
      <c r="A13" s="77" t="s">
        <v>1649</v>
      </c>
      <c r="B13" s="69">
        <v>3</v>
      </c>
      <c r="C13" s="87" t="s">
        <v>303</v>
      </c>
      <c r="D13" s="87" t="s">
        <v>303</v>
      </c>
      <c r="E13" s="87" t="s">
        <v>303</v>
      </c>
      <c r="F13" s="87" t="s">
        <v>303</v>
      </c>
    </row>
    <row r="14" spans="1:6" ht="30.75" customHeight="1">
      <c r="A14" s="77" t="s">
        <v>71</v>
      </c>
      <c r="B14" s="69">
        <v>16</v>
      </c>
      <c r="C14" s="69" t="s">
        <v>1704</v>
      </c>
      <c r="D14" s="87" t="s">
        <v>303</v>
      </c>
      <c r="E14" s="69">
        <v>1</v>
      </c>
      <c r="F14" s="69">
        <v>1</v>
      </c>
    </row>
    <row r="15" spans="1:6" ht="30.75" customHeight="1">
      <c r="A15" s="77" t="s">
        <v>73</v>
      </c>
      <c r="B15" s="69">
        <v>25</v>
      </c>
      <c r="C15" s="69" t="s">
        <v>1706</v>
      </c>
      <c r="D15" s="69">
        <v>2</v>
      </c>
      <c r="E15" s="87" t="s">
        <v>303</v>
      </c>
      <c r="F15" s="87" t="s">
        <v>303</v>
      </c>
    </row>
    <row r="16" spans="1:6" ht="30.75" customHeight="1">
      <c r="A16" s="77" t="s">
        <v>74</v>
      </c>
      <c r="B16" s="69">
        <v>59</v>
      </c>
      <c r="C16" s="69" t="s">
        <v>1707</v>
      </c>
      <c r="D16" s="69">
        <v>7</v>
      </c>
      <c r="E16" s="69">
        <v>4</v>
      </c>
      <c r="F16" s="69">
        <v>1</v>
      </c>
    </row>
    <row r="17" spans="1:6" ht="30.75" customHeight="1">
      <c r="A17" s="77" t="s">
        <v>75</v>
      </c>
      <c r="B17" s="69">
        <v>14</v>
      </c>
      <c r="C17" s="69" t="s">
        <v>1708</v>
      </c>
      <c r="D17" s="69">
        <v>1</v>
      </c>
      <c r="E17" s="69">
        <v>1</v>
      </c>
      <c r="F17" s="69">
        <v>2</v>
      </c>
    </row>
    <row r="18" spans="1:6" ht="30.75" customHeight="1">
      <c r="A18" s="77" t="s">
        <v>76</v>
      </c>
      <c r="B18" s="69">
        <v>23</v>
      </c>
      <c r="C18" s="69" t="s">
        <v>1704</v>
      </c>
      <c r="D18" s="69">
        <v>4</v>
      </c>
      <c r="E18" s="69">
        <v>1</v>
      </c>
      <c r="F18" s="87" t="s">
        <v>303</v>
      </c>
    </row>
    <row r="19" spans="1:6" ht="30.75" customHeight="1">
      <c r="A19" s="694" t="s">
        <v>77</v>
      </c>
      <c r="B19" s="69">
        <v>8</v>
      </c>
      <c r="C19" s="69" t="s">
        <v>1709</v>
      </c>
      <c r="D19" s="69">
        <v>1</v>
      </c>
      <c r="E19" s="69">
        <v>1</v>
      </c>
      <c r="F19" s="87" t="s">
        <v>303</v>
      </c>
    </row>
    <row r="20" spans="1:6" ht="30.75" customHeight="1">
      <c r="A20" s="694" t="s">
        <v>79</v>
      </c>
      <c r="B20" s="69">
        <v>15</v>
      </c>
      <c r="C20" s="69" t="s">
        <v>1704</v>
      </c>
      <c r="D20" s="69">
        <v>1</v>
      </c>
      <c r="E20" s="69">
        <v>2</v>
      </c>
      <c r="F20" s="69">
        <v>1</v>
      </c>
    </row>
    <row r="21" spans="1:6" ht="30.75" customHeight="1">
      <c r="A21" s="694" t="s">
        <v>80</v>
      </c>
      <c r="B21" s="69">
        <v>6</v>
      </c>
      <c r="C21" s="87" t="s">
        <v>303</v>
      </c>
      <c r="D21" s="87" t="s">
        <v>303</v>
      </c>
      <c r="E21" s="69">
        <v>2</v>
      </c>
      <c r="F21" s="87" t="s">
        <v>303</v>
      </c>
    </row>
    <row r="22" spans="1:6" ht="30.75" customHeight="1">
      <c r="A22" s="694" t="s">
        <v>81</v>
      </c>
      <c r="B22" s="69">
        <v>11</v>
      </c>
      <c r="C22" s="69" t="s">
        <v>1704</v>
      </c>
      <c r="D22" s="69">
        <v>1</v>
      </c>
      <c r="E22" s="69">
        <v>1</v>
      </c>
      <c r="F22" s="69">
        <v>1</v>
      </c>
    </row>
    <row r="23" spans="1:6" ht="30.75" customHeight="1">
      <c r="A23" s="694" t="s">
        <v>82</v>
      </c>
      <c r="B23" s="69">
        <v>2</v>
      </c>
      <c r="C23" s="87" t="s">
        <v>303</v>
      </c>
      <c r="D23" s="87" t="s">
        <v>303</v>
      </c>
      <c r="E23" s="69">
        <v>1</v>
      </c>
      <c r="F23" s="87" t="s">
        <v>303</v>
      </c>
    </row>
    <row r="24" spans="1:6" ht="30.75" customHeight="1">
      <c r="A24" s="694" t="s">
        <v>83</v>
      </c>
      <c r="B24" s="69">
        <v>21</v>
      </c>
      <c r="C24" s="69" t="s">
        <v>1709</v>
      </c>
      <c r="D24" s="87" t="s">
        <v>303</v>
      </c>
      <c r="E24" s="69">
        <v>1</v>
      </c>
      <c r="F24" s="87" t="s">
        <v>303</v>
      </c>
    </row>
    <row r="25" spans="1:6" ht="30.75" customHeight="1">
      <c r="A25" s="694" t="s">
        <v>84</v>
      </c>
      <c r="B25" s="69">
        <v>12</v>
      </c>
      <c r="C25" s="69" t="s">
        <v>1704</v>
      </c>
      <c r="D25" s="87" t="s">
        <v>303</v>
      </c>
      <c r="E25" s="87" t="s">
        <v>303</v>
      </c>
      <c r="F25" s="87" t="s">
        <v>303</v>
      </c>
    </row>
    <row r="26" spans="1:6" ht="30.75" customHeight="1">
      <c r="A26" s="694" t="s">
        <v>85</v>
      </c>
      <c r="B26" s="69">
        <v>11</v>
      </c>
      <c r="C26" s="87" t="s">
        <v>303</v>
      </c>
      <c r="D26" s="69">
        <v>1</v>
      </c>
      <c r="E26" s="87" t="s">
        <v>303</v>
      </c>
      <c r="F26" s="87" t="s">
        <v>303</v>
      </c>
    </row>
    <row r="27" spans="1:6" s="875" customFormat="1" ht="30.75" customHeight="1">
      <c r="A27" s="87" t="s">
        <v>94</v>
      </c>
      <c r="B27" s="87">
        <v>853</v>
      </c>
      <c r="C27" s="87" t="s">
        <v>1710</v>
      </c>
      <c r="D27" s="87">
        <v>46</v>
      </c>
      <c r="E27" s="87">
        <v>29</v>
      </c>
      <c r="F27" s="87">
        <v>13</v>
      </c>
    </row>
  </sheetData>
  <mergeCells count="5">
    <mergeCell ref="A1:F1"/>
    <mergeCell ref="A2:F2"/>
    <mergeCell ref="A3:A4"/>
    <mergeCell ref="B3:B4"/>
    <mergeCell ref="C3:F3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>
  <dimension ref="A1:H26"/>
  <sheetViews>
    <sheetView topLeftCell="A13" zoomScaleNormal="100" workbookViewId="0">
      <selection activeCell="K23" sqref="K23"/>
    </sheetView>
  </sheetViews>
  <sheetFormatPr defaultColWidth="9.109375" defaultRowHeight="15.6"/>
  <cols>
    <col min="1" max="1" width="34.5546875" style="758" customWidth="1"/>
    <col min="2" max="2" width="7.5546875" style="750" hidden="1" customWidth="1"/>
    <col min="3" max="8" width="8.44140625" style="750" customWidth="1"/>
    <col min="9" max="16384" width="9.109375" style="750"/>
  </cols>
  <sheetData>
    <row r="1" spans="1:8" ht="21" customHeight="1">
      <c r="A1" s="1063" t="s">
        <v>1711</v>
      </c>
      <c r="B1" s="1063"/>
      <c r="C1" s="1063"/>
      <c r="D1" s="1063"/>
      <c r="E1" s="1063"/>
      <c r="F1" s="1063"/>
      <c r="G1" s="1063"/>
      <c r="H1" s="1063"/>
    </row>
    <row r="2" spans="1:8" ht="31.2" customHeight="1">
      <c r="A2" s="1380" t="s">
        <v>1055</v>
      </c>
      <c r="B2" s="1380"/>
      <c r="C2" s="1380"/>
      <c r="D2" s="1380"/>
      <c r="E2" s="1380"/>
      <c r="F2" s="752">
        <v>2019</v>
      </c>
      <c r="G2" s="752">
        <v>2020</v>
      </c>
      <c r="H2" s="876"/>
    </row>
    <row r="3" spans="1:8" ht="31.95" customHeight="1">
      <c r="A3" s="1411" t="s">
        <v>1712</v>
      </c>
      <c r="B3" s="1411"/>
      <c r="C3" s="1411"/>
      <c r="D3" s="1411"/>
      <c r="E3" s="1411"/>
      <c r="F3" s="790">
        <v>42.5</v>
      </c>
      <c r="G3" s="790">
        <v>44.75</v>
      </c>
      <c r="H3" s="877"/>
    </row>
    <row r="4" spans="1:8" ht="31.95" customHeight="1">
      <c r="A4" s="1411" t="s">
        <v>1713</v>
      </c>
      <c r="B4" s="1411"/>
      <c r="C4" s="1411"/>
      <c r="D4" s="1411"/>
      <c r="E4" s="1411"/>
      <c r="F4" s="790">
        <v>31.75</v>
      </c>
      <c r="G4" s="790">
        <v>39.25</v>
      </c>
      <c r="H4" s="877"/>
    </row>
    <row r="5" spans="1:8" ht="31.95" customHeight="1">
      <c r="A5" s="1411" t="s">
        <v>1714</v>
      </c>
      <c r="B5" s="1411"/>
      <c r="C5" s="1411"/>
      <c r="D5" s="1411"/>
      <c r="E5" s="1411"/>
      <c r="F5" s="663">
        <v>29</v>
      </c>
      <c r="G5" s="663">
        <v>34</v>
      </c>
      <c r="H5" s="878"/>
    </row>
    <row r="6" spans="1:8" ht="31.95" customHeight="1">
      <c r="A6" s="1411" t="s">
        <v>1390</v>
      </c>
      <c r="B6" s="1411"/>
      <c r="C6" s="1411"/>
      <c r="D6" s="1411"/>
      <c r="E6" s="1411"/>
      <c r="F6" s="790">
        <v>0.28936715403412738</v>
      </c>
      <c r="G6" s="790">
        <v>0.33579848930185519</v>
      </c>
      <c r="H6" s="877"/>
    </row>
    <row r="7" spans="1:8" ht="31.95" customHeight="1">
      <c r="A7" s="1411" t="s">
        <v>1715</v>
      </c>
      <c r="B7" s="1411"/>
      <c r="C7" s="1411"/>
      <c r="D7" s="1411"/>
      <c r="E7" s="1411"/>
      <c r="F7" s="663">
        <v>112</v>
      </c>
      <c r="G7" s="663">
        <v>112</v>
      </c>
      <c r="H7" s="878"/>
    </row>
    <row r="8" spans="1:8" ht="31.95" customHeight="1">
      <c r="A8" s="1411" t="s">
        <v>1716</v>
      </c>
      <c r="B8" s="1411"/>
      <c r="C8" s="1411"/>
      <c r="D8" s="1411"/>
      <c r="E8" s="1411"/>
      <c r="F8" s="663">
        <v>28</v>
      </c>
      <c r="G8" s="663">
        <v>28</v>
      </c>
      <c r="H8" s="878"/>
    </row>
    <row r="9" spans="1:8" ht="31.95" customHeight="1">
      <c r="A9" s="1411" t="s">
        <v>1069</v>
      </c>
      <c r="B9" s="1411"/>
      <c r="C9" s="1411"/>
      <c r="D9" s="1411"/>
      <c r="E9" s="1411"/>
      <c r="F9" s="663">
        <v>11.7</v>
      </c>
      <c r="G9" s="663">
        <v>11.7</v>
      </c>
      <c r="H9" s="878"/>
    </row>
    <row r="10" spans="1:8" ht="31.95" customHeight="1">
      <c r="A10" s="1411" t="s">
        <v>1717</v>
      </c>
      <c r="B10" s="1411"/>
      <c r="C10" s="1411"/>
      <c r="D10" s="1411"/>
      <c r="E10" s="1411"/>
      <c r="F10" s="663">
        <v>10.8</v>
      </c>
      <c r="G10" s="663">
        <v>12.6</v>
      </c>
      <c r="H10" s="878"/>
    </row>
    <row r="11" spans="1:8" ht="31.95" customHeight="1">
      <c r="A11" s="1411" t="s">
        <v>1718</v>
      </c>
      <c r="B11" s="1411"/>
      <c r="C11" s="1411"/>
      <c r="D11" s="1411"/>
      <c r="E11" s="1411"/>
      <c r="F11" s="663">
        <v>331.3</v>
      </c>
      <c r="G11" s="663">
        <v>337.7</v>
      </c>
      <c r="H11" s="878"/>
    </row>
    <row r="12" spans="1:8" ht="30" customHeight="1">
      <c r="A12" s="1411" t="s">
        <v>1719</v>
      </c>
      <c r="B12" s="1411"/>
      <c r="C12" s="1411"/>
      <c r="D12" s="1411"/>
      <c r="E12" s="1411"/>
      <c r="F12" s="663">
        <v>26</v>
      </c>
      <c r="G12" s="663">
        <v>28.5</v>
      </c>
      <c r="H12" s="878"/>
    </row>
    <row r="13" spans="1:8" ht="25.95" customHeight="1">
      <c r="A13" s="1411" t="s">
        <v>1720</v>
      </c>
      <c r="B13" s="1411"/>
      <c r="C13" s="1411"/>
      <c r="D13" s="1411"/>
      <c r="E13" s="1411"/>
      <c r="F13" s="663">
        <v>335.2</v>
      </c>
      <c r="G13" s="663">
        <v>337.4</v>
      </c>
      <c r="H13" s="878"/>
    </row>
    <row r="14" spans="1:8" ht="31.95" customHeight="1">
      <c r="A14" s="1412" t="s">
        <v>1259</v>
      </c>
      <c r="B14" s="1412"/>
      <c r="C14" s="1412"/>
      <c r="D14" s="1412"/>
      <c r="E14" s="1412"/>
      <c r="F14" s="663">
        <v>0.19</v>
      </c>
      <c r="G14" s="790">
        <v>0.13853860497455833</v>
      </c>
      <c r="H14" s="877"/>
    </row>
    <row r="15" spans="1:8" ht="31.95" customHeight="1">
      <c r="A15" s="1411" t="s">
        <v>1721</v>
      </c>
      <c r="B15" s="1411"/>
      <c r="C15" s="1411"/>
      <c r="D15" s="1411"/>
      <c r="E15" s="1411"/>
      <c r="F15" s="663">
        <v>188739</v>
      </c>
      <c r="G15" s="663">
        <v>140272</v>
      </c>
      <c r="H15" s="878"/>
    </row>
    <row r="16" spans="1:8" ht="27.6" customHeight="1">
      <c r="A16" s="1413" t="s">
        <v>1722</v>
      </c>
      <c r="B16" s="1413"/>
      <c r="C16" s="1413"/>
      <c r="D16" s="1413"/>
      <c r="E16" s="1413"/>
      <c r="F16" s="1413"/>
      <c r="G16" s="1413"/>
      <c r="H16" s="1300"/>
    </row>
    <row r="17" spans="1:8" ht="15.75" customHeight="1">
      <c r="A17" s="1124" t="s">
        <v>1723</v>
      </c>
      <c r="B17" s="1124"/>
      <c r="C17" s="1124"/>
      <c r="D17" s="1124"/>
      <c r="E17" s="1124"/>
      <c r="F17" s="1124"/>
      <c r="G17" s="1124"/>
      <c r="H17" s="1124"/>
    </row>
    <row r="18" spans="1:8" ht="15.75" customHeight="1">
      <c r="A18" s="1124" t="s">
        <v>1724</v>
      </c>
      <c r="B18" s="1124"/>
      <c r="C18" s="1124"/>
      <c r="D18" s="1124"/>
      <c r="E18" s="1124"/>
      <c r="F18" s="1124"/>
      <c r="G18" s="1124"/>
      <c r="H18" s="1124"/>
    </row>
    <row r="19" spans="1:8">
      <c r="A19" s="1415" t="s">
        <v>1725</v>
      </c>
      <c r="B19" s="1415"/>
      <c r="C19" s="1415"/>
      <c r="D19" s="1415"/>
      <c r="E19" s="1415"/>
      <c r="F19" s="1415"/>
      <c r="G19" s="1415"/>
      <c r="H19" s="1415"/>
    </row>
    <row r="20" spans="1:8">
      <c r="A20" s="1111" t="s">
        <v>1726</v>
      </c>
      <c r="B20" s="1111"/>
      <c r="C20" s="1030" t="s">
        <v>1695</v>
      </c>
      <c r="D20" s="1030"/>
      <c r="E20" s="1030" t="s">
        <v>1233</v>
      </c>
      <c r="F20" s="1030"/>
      <c r="G20" s="1030" t="s">
        <v>1727</v>
      </c>
      <c r="H20" s="1030"/>
    </row>
    <row r="21" spans="1:8" ht="31.95" customHeight="1">
      <c r="A21" s="1111"/>
      <c r="B21" s="1111"/>
      <c r="C21" s="69" t="s">
        <v>60</v>
      </c>
      <c r="D21" s="219" t="s">
        <v>1728</v>
      </c>
      <c r="E21" s="69" t="s">
        <v>60</v>
      </c>
      <c r="F21" s="219" t="s">
        <v>1728</v>
      </c>
      <c r="G21" s="69" t="s">
        <v>60</v>
      </c>
      <c r="H21" s="219" t="s">
        <v>1728</v>
      </c>
    </row>
    <row r="22" spans="1:8" ht="39" customHeight="1">
      <c r="A22" s="1157" t="s">
        <v>1729</v>
      </c>
      <c r="B22" s="1157"/>
      <c r="C22" s="70">
        <v>1035</v>
      </c>
      <c r="D22" s="70">
        <v>66.7</v>
      </c>
      <c r="E22" s="70">
        <v>1047.5999999999999</v>
      </c>
      <c r="F22" s="70">
        <v>57.3</v>
      </c>
      <c r="G22" s="70">
        <v>873.3</v>
      </c>
      <c r="H22" s="70">
        <v>51.9</v>
      </c>
    </row>
    <row r="23" spans="1:8" ht="26.4" customHeight="1">
      <c r="A23" s="1157" t="s">
        <v>1730</v>
      </c>
      <c r="B23" s="1157"/>
      <c r="C23" s="70">
        <v>69.599999999999994</v>
      </c>
      <c r="D23" s="70">
        <v>25</v>
      </c>
      <c r="E23" s="70">
        <v>48.1</v>
      </c>
      <c r="F23" s="70">
        <v>20</v>
      </c>
      <c r="G23" s="70">
        <v>30.8</v>
      </c>
      <c r="H23" s="70">
        <v>12.5</v>
      </c>
    </row>
    <row r="24" spans="1:8" ht="47.4" customHeight="1">
      <c r="A24" s="1157" t="s">
        <v>1731</v>
      </c>
      <c r="B24" s="1157"/>
      <c r="C24" s="70">
        <v>136.69999999999999</v>
      </c>
      <c r="D24" s="70">
        <v>7.1</v>
      </c>
      <c r="E24" s="151">
        <v>132.5</v>
      </c>
      <c r="F24" s="70">
        <v>5.2</v>
      </c>
      <c r="G24" s="70">
        <v>160.9</v>
      </c>
      <c r="H24" s="70">
        <v>9.9</v>
      </c>
    </row>
    <row r="25" spans="1:8" ht="51.6" customHeight="1">
      <c r="A25" s="1157" t="s">
        <v>1732</v>
      </c>
      <c r="B25" s="1157"/>
      <c r="C25" s="70">
        <v>8.6999999999999993</v>
      </c>
      <c r="D25" s="70">
        <v>0.4</v>
      </c>
      <c r="E25" s="70">
        <v>4.5</v>
      </c>
      <c r="F25" s="70">
        <v>0.2</v>
      </c>
      <c r="G25" s="625">
        <v>4.04</v>
      </c>
      <c r="H25" s="70">
        <v>0.2</v>
      </c>
    </row>
    <row r="26" spans="1:8" s="113" customFormat="1" ht="42" customHeight="1">
      <c r="A26" s="1414" t="s">
        <v>1733</v>
      </c>
      <c r="B26" s="1414"/>
      <c r="C26" s="1414"/>
      <c r="D26" s="1414"/>
      <c r="E26" s="1414"/>
      <c r="F26" s="1414"/>
      <c r="G26" s="1414"/>
      <c r="H26" s="1414"/>
    </row>
  </sheetData>
  <mergeCells count="28">
    <mergeCell ref="A23:B23"/>
    <mergeCell ref="A24:B24"/>
    <mergeCell ref="A25:B25"/>
    <mergeCell ref="A26:H26"/>
    <mergeCell ref="A19:H19"/>
    <mergeCell ref="A20:B21"/>
    <mergeCell ref="C20:D20"/>
    <mergeCell ref="E20:F20"/>
    <mergeCell ref="G20:H20"/>
    <mergeCell ref="A22:B22"/>
    <mergeCell ref="A18:H18"/>
    <mergeCell ref="A7:E7"/>
    <mergeCell ref="A8:E8"/>
    <mergeCell ref="A9:E9"/>
    <mergeCell ref="A10:E10"/>
    <mergeCell ref="A11:E11"/>
    <mergeCell ref="A12:E12"/>
    <mergeCell ref="A13:E13"/>
    <mergeCell ref="A14:E14"/>
    <mergeCell ref="A15:E15"/>
    <mergeCell ref="A16:H16"/>
    <mergeCell ref="A17:H17"/>
    <mergeCell ref="A6:E6"/>
    <mergeCell ref="A1:H1"/>
    <mergeCell ref="A2:E2"/>
    <mergeCell ref="A3:E3"/>
    <mergeCell ref="A4:E4"/>
    <mergeCell ref="A5:E5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>
  <dimension ref="A1:C35"/>
  <sheetViews>
    <sheetView zoomScaleNormal="100" workbookViewId="0">
      <selection activeCell="C14" sqref="C14"/>
    </sheetView>
  </sheetViews>
  <sheetFormatPr defaultColWidth="9.109375" defaultRowHeight="15.6"/>
  <cols>
    <col min="1" max="1" width="68.5546875" style="758" customWidth="1"/>
    <col min="2" max="3" width="11.6640625" style="750" customWidth="1"/>
    <col min="4" max="16384" width="9.109375" style="750"/>
  </cols>
  <sheetData>
    <row r="1" spans="1:3" ht="18.600000000000001" customHeight="1">
      <c r="A1" s="1063" t="s">
        <v>1734</v>
      </c>
      <c r="B1" s="1063"/>
      <c r="C1" s="1063"/>
    </row>
    <row r="2" spans="1:3" ht="15.6" customHeight="1">
      <c r="A2" s="1302" t="s">
        <v>1735</v>
      </c>
      <c r="B2" s="1302"/>
      <c r="C2" s="1302"/>
    </row>
    <row r="3" spans="1:3">
      <c r="A3" s="763" t="s">
        <v>1055</v>
      </c>
      <c r="B3" s="492">
        <v>2019</v>
      </c>
      <c r="C3" s="492">
        <v>2020</v>
      </c>
    </row>
    <row r="4" spans="1:3" s="757" customFormat="1" ht="26.4" customHeight="1">
      <c r="A4" s="879" t="s">
        <v>1736</v>
      </c>
      <c r="B4" s="880">
        <v>89.25</v>
      </c>
      <c r="C4" s="880">
        <v>99.75</v>
      </c>
    </row>
    <row r="5" spans="1:3" s="757" customFormat="1" ht="26.4" customHeight="1">
      <c r="A5" s="879" t="s">
        <v>1737</v>
      </c>
      <c r="B5" s="880">
        <v>82.25</v>
      </c>
      <c r="C5" s="880">
        <v>80</v>
      </c>
    </row>
    <row r="6" spans="1:3" s="757" customFormat="1" ht="26.4" customHeight="1">
      <c r="A6" s="879" t="s">
        <v>1738</v>
      </c>
      <c r="B6" s="881">
        <v>72</v>
      </c>
      <c r="C6" s="881">
        <v>68</v>
      </c>
    </row>
    <row r="7" spans="1:3" s="757" customFormat="1" ht="26.4" customHeight="1">
      <c r="A7" s="882" t="s">
        <v>1739</v>
      </c>
      <c r="B7" s="664">
        <v>1</v>
      </c>
      <c r="C7" s="664">
        <v>0.8</v>
      </c>
    </row>
    <row r="8" spans="1:3" s="757" customFormat="1" ht="26.4" customHeight="1">
      <c r="A8" s="879" t="s">
        <v>1740</v>
      </c>
      <c r="B8" s="883">
        <v>1045</v>
      </c>
      <c r="C8" s="883">
        <v>1070</v>
      </c>
    </row>
    <row r="9" spans="1:3" s="757" customFormat="1" ht="26.4" customHeight="1">
      <c r="A9" s="879" t="s">
        <v>1364</v>
      </c>
      <c r="B9" s="883">
        <v>1015</v>
      </c>
      <c r="C9" s="883">
        <v>1040</v>
      </c>
    </row>
    <row r="10" spans="1:3" s="757" customFormat="1" ht="26.4" customHeight="1">
      <c r="A10" s="661" t="s">
        <v>1069</v>
      </c>
      <c r="B10" s="664">
        <v>20</v>
      </c>
      <c r="C10" s="664">
        <v>21</v>
      </c>
    </row>
    <row r="11" spans="1:3" s="757" customFormat="1" ht="32.25" customHeight="1">
      <c r="A11" s="879" t="s">
        <v>1741</v>
      </c>
      <c r="B11" s="884">
        <v>116</v>
      </c>
      <c r="C11" s="884">
        <v>124.3</v>
      </c>
    </row>
    <row r="12" spans="1:3" s="757" customFormat="1" ht="26.4" customHeight="1">
      <c r="A12" s="879" t="s">
        <v>1742</v>
      </c>
      <c r="B12" s="884">
        <v>334.8</v>
      </c>
      <c r="C12" s="884">
        <v>342.6</v>
      </c>
    </row>
    <row r="13" spans="1:3" s="757" customFormat="1" ht="26.4" customHeight="1">
      <c r="A13" s="879" t="s">
        <v>1743</v>
      </c>
      <c r="B13" s="664">
        <v>0.3</v>
      </c>
      <c r="C13" s="664">
        <v>0.2</v>
      </c>
    </row>
    <row r="14" spans="1:3" s="757" customFormat="1" ht="26.4" customHeight="1">
      <c r="A14" s="879" t="s">
        <v>1744</v>
      </c>
      <c r="B14" s="881">
        <v>248183</v>
      </c>
      <c r="C14" s="881">
        <v>143638</v>
      </c>
    </row>
    <row r="15" spans="1:3" ht="22.2" customHeight="1">
      <c r="A15" s="1344" t="s">
        <v>1745</v>
      </c>
      <c r="B15" s="1344"/>
      <c r="C15" s="1344"/>
    </row>
    <row r="16" spans="1:3" s="885" customFormat="1" ht="15.6" customHeight="1">
      <c r="A16" s="1302" t="s">
        <v>1746</v>
      </c>
      <c r="B16" s="1302"/>
      <c r="C16" s="1302"/>
    </row>
    <row r="17" spans="1:3">
      <c r="A17" s="71" t="s">
        <v>1055</v>
      </c>
      <c r="B17" s="492">
        <v>2019</v>
      </c>
      <c r="C17" s="492">
        <v>2020</v>
      </c>
    </row>
    <row r="18" spans="1:3" s="886" customFormat="1" ht="22.2" customHeight="1">
      <c r="A18" s="762" t="s">
        <v>1747</v>
      </c>
      <c r="B18" s="790">
        <v>9.75</v>
      </c>
      <c r="C18" s="790">
        <v>7.75</v>
      </c>
    </row>
    <row r="19" spans="1:3" s="886" customFormat="1" ht="22.2" customHeight="1">
      <c r="A19" s="762" t="s">
        <v>1748</v>
      </c>
      <c r="B19" s="663">
        <v>6.75</v>
      </c>
      <c r="C19" s="663">
        <v>7.25</v>
      </c>
    </row>
    <row r="20" spans="1:3" s="886" customFormat="1" ht="22.2" customHeight="1">
      <c r="A20" s="762" t="s">
        <v>1749</v>
      </c>
      <c r="B20" s="663">
        <v>6</v>
      </c>
      <c r="C20" s="663">
        <v>6</v>
      </c>
    </row>
    <row r="21" spans="1:3" s="886" customFormat="1" ht="22.2" customHeight="1">
      <c r="A21" s="661" t="s">
        <v>1750</v>
      </c>
      <c r="B21" s="663">
        <v>0.34</v>
      </c>
      <c r="C21" s="790">
        <v>0.3</v>
      </c>
    </row>
    <row r="22" spans="1:3" s="886" customFormat="1" ht="22.2" customHeight="1">
      <c r="A22" s="762" t="s">
        <v>1751</v>
      </c>
      <c r="B22" s="663">
        <v>30</v>
      </c>
      <c r="C22" s="663">
        <v>30</v>
      </c>
    </row>
    <row r="23" spans="1:3" s="886" customFormat="1" ht="22.2" customHeight="1">
      <c r="A23" s="661" t="s">
        <v>1069</v>
      </c>
      <c r="B23" s="663">
        <v>13.3</v>
      </c>
      <c r="C23" s="663">
        <v>13.3</v>
      </c>
    </row>
    <row r="24" spans="1:3" s="886" customFormat="1" ht="33" customHeight="1">
      <c r="A24" s="762" t="s">
        <v>1752</v>
      </c>
      <c r="B24" s="887">
        <v>39.1</v>
      </c>
      <c r="C24" s="887">
        <v>43</v>
      </c>
    </row>
    <row r="25" spans="1:3" s="886" customFormat="1" ht="24" customHeight="1">
      <c r="A25" s="661" t="s">
        <v>1753</v>
      </c>
      <c r="B25" s="887">
        <v>340.2</v>
      </c>
      <c r="C25" s="887">
        <v>332.6</v>
      </c>
    </row>
    <row r="26" spans="1:3" s="886" customFormat="1" ht="24" customHeight="1">
      <c r="A26" s="827" t="s">
        <v>1754</v>
      </c>
      <c r="B26" s="663">
        <v>0.4</v>
      </c>
      <c r="C26" s="663">
        <v>0.2</v>
      </c>
    </row>
    <row r="27" spans="1:3" s="886" customFormat="1" ht="24" customHeight="1">
      <c r="A27" s="762" t="s">
        <v>1755</v>
      </c>
      <c r="B27" s="663">
        <v>78631</v>
      </c>
      <c r="C27" s="663">
        <v>36360</v>
      </c>
    </row>
    <row r="28" spans="1:3" ht="22.95" customHeight="1">
      <c r="A28" s="1416" t="s">
        <v>1756</v>
      </c>
      <c r="B28" s="1416"/>
      <c r="C28" s="1416"/>
    </row>
    <row r="29" spans="1:3">
      <c r="A29" s="763" t="s">
        <v>1055</v>
      </c>
      <c r="B29" s="492">
        <v>2019</v>
      </c>
      <c r="C29" s="492">
        <v>2020</v>
      </c>
    </row>
    <row r="30" spans="1:3" ht="21" customHeight="1">
      <c r="A30" s="762" t="s">
        <v>1757</v>
      </c>
      <c r="B30" s="790">
        <v>7</v>
      </c>
      <c r="C30" s="790">
        <v>9.75</v>
      </c>
    </row>
    <row r="31" spans="1:3" ht="21" customHeight="1">
      <c r="A31" s="762" t="s">
        <v>1758</v>
      </c>
      <c r="B31" s="790">
        <v>3.75</v>
      </c>
      <c r="C31" s="790">
        <v>5</v>
      </c>
    </row>
    <row r="32" spans="1:3" ht="21" customHeight="1">
      <c r="A32" s="762" t="s">
        <v>1759</v>
      </c>
      <c r="B32" s="663">
        <v>3</v>
      </c>
      <c r="C32" s="663">
        <v>3</v>
      </c>
    </row>
    <row r="33" spans="1:3" ht="21" customHeight="1">
      <c r="A33" s="762" t="s">
        <v>1760</v>
      </c>
      <c r="B33" s="663">
        <v>0.03</v>
      </c>
      <c r="C33" s="663">
        <v>0.03</v>
      </c>
    </row>
    <row r="34" spans="1:3" ht="21" customHeight="1">
      <c r="A34" s="762" t="s">
        <v>1761</v>
      </c>
      <c r="B34" s="663">
        <v>0.01</v>
      </c>
      <c r="C34" s="663">
        <v>0.01</v>
      </c>
    </row>
    <row r="35" spans="1:3" ht="21" customHeight="1">
      <c r="A35" s="762" t="s">
        <v>1762</v>
      </c>
      <c r="B35" s="663">
        <v>7261</v>
      </c>
      <c r="C35" s="663">
        <v>8200</v>
      </c>
    </row>
  </sheetData>
  <mergeCells count="5">
    <mergeCell ref="A1:C1"/>
    <mergeCell ref="A2:C2"/>
    <mergeCell ref="A15:C15"/>
    <mergeCell ref="A16:C16"/>
    <mergeCell ref="A28:C28"/>
  </mergeCells>
  <printOptions horizontalCentered="1"/>
  <pageMargins left="0.59055118110236215" right="0.59055118110236215" top="0.39370078740157483" bottom="0.78740157480314965" header="0" footer="0"/>
  <pageSetup paperSize="9" fitToHeight="0" orientation="portrait" r:id="rId1"/>
  <headerFooter alignWithMargins="0"/>
</worksheet>
</file>

<file path=xl/worksheets/sheet103.xml><?xml version="1.0" encoding="utf-8"?>
<worksheet xmlns="http://schemas.openxmlformats.org/spreadsheetml/2006/main" xmlns:r="http://schemas.openxmlformats.org/officeDocument/2006/relationships">
  <dimension ref="A1:J13"/>
  <sheetViews>
    <sheetView zoomScaleNormal="100" workbookViewId="0">
      <selection activeCell="A7" sqref="A7:A11"/>
    </sheetView>
  </sheetViews>
  <sheetFormatPr defaultRowHeight="13.2"/>
  <cols>
    <col min="1" max="1" width="23.44140625" customWidth="1"/>
    <col min="2" max="2" width="12.33203125" customWidth="1"/>
    <col min="3" max="3" width="13.109375" customWidth="1"/>
    <col min="4" max="4" width="12.44140625" customWidth="1"/>
    <col min="5" max="5" width="12.33203125" customWidth="1"/>
    <col min="6" max="6" width="13.44140625" customWidth="1"/>
    <col min="7" max="7" width="11.6640625" customWidth="1"/>
    <col min="8" max="8" width="12.33203125" customWidth="1"/>
    <col min="9" max="9" width="13.33203125" customWidth="1"/>
    <col min="10" max="10" width="11.44140625" customWidth="1"/>
  </cols>
  <sheetData>
    <row r="1" spans="1:10" ht="30" customHeight="1">
      <c r="A1" s="1012" t="s">
        <v>1763</v>
      </c>
      <c r="B1" s="1012"/>
      <c r="C1" s="1012"/>
      <c r="D1" s="1012"/>
      <c r="E1" s="1012"/>
      <c r="F1" s="1012"/>
      <c r="G1" s="1012"/>
      <c r="H1" s="1012"/>
      <c r="I1" s="1012"/>
      <c r="J1" s="1012"/>
    </row>
    <row r="2" spans="1:10" ht="28.2" customHeight="1">
      <c r="A2" s="1417" t="s">
        <v>1764</v>
      </c>
      <c r="B2" s="1417"/>
      <c r="C2" s="1417"/>
      <c r="D2" s="1417"/>
      <c r="E2" s="1417"/>
      <c r="F2" s="1417"/>
      <c r="G2" s="1417"/>
      <c r="H2" s="1417"/>
      <c r="I2" s="1417"/>
      <c r="J2" s="1417"/>
    </row>
    <row r="3" spans="1:10" ht="23.4" customHeight="1">
      <c r="A3" s="1418" t="s">
        <v>1368</v>
      </c>
      <c r="B3" s="1418"/>
      <c r="C3" s="1418"/>
      <c r="D3" s="1418"/>
      <c r="E3" s="1418"/>
      <c r="F3" s="1418"/>
      <c r="G3" s="1418"/>
      <c r="H3" s="1418"/>
      <c r="I3" s="1418"/>
      <c r="J3" s="1418"/>
    </row>
    <row r="4" spans="1:10" s="105" customFormat="1" ht="28.95" customHeight="1">
      <c r="A4" s="1111" t="s">
        <v>1765</v>
      </c>
      <c r="B4" s="1113">
        <v>2019</v>
      </c>
      <c r="C4" s="1114"/>
      <c r="D4" s="1115"/>
      <c r="E4" s="1113">
        <v>2020</v>
      </c>
      <c r="F4" s="1114"/>
      <c r="G4" s="1115"/>
      <c r="H4" s="1113" t="s">
        <v>1766</v>
      </c>
      <c r="I4" s="1114"/>
      <c r="J4" s="1115"/>
    </row>
    <row r="5" spans="1:10" s="105" customFormat="1" ht="49.2" customHeight="1">
      <c r="A5" s="1111"/>
      <c r="B5" s="1234" t="s">
        <v>1767</v>
      </c>
      <c r="C5" s="1227" t="s">
        <v>1768</v>
      </c>
      <c r="D5" s="1122"/>
      <c r="E5" s="1234" t="s">
        <v>1767</v>
      </c>
      <c r="F5" s="1227" t="s">
        <v>1768</v>
      </c>
      <c r="G5" s="1122"/>
      <c r="H5" s="1234" t="s">
        <v>1767</v>
      </c>
      <c r="I5" s="1227" t="s">
        <v>1768</v>
      </c>
      <c r="J5" s="1122"/>
    </row>
    <row r="6" spans="1:10" s="105" customFormat="1" ht="47.4" customHeight="1">
      <c r="A6" s="1111"/>
      <c r="B6" s="1234"/>
      <c r="C6" s="888" t="s">
        <v>1769</v>
      </c>
      <c r="D6" s="218" t="s">
        <v>1770</v>
      </c>
      <c r="E6" s="1234"/>
      <c r="F6" s="888" t="s">
        <v>1769</v>
      </c>
      <c r="G6" s="218" t="s">
        <v>1770</v>
      </c>
      <c r="H6" s="1234"/>
      <c r="I6" s="888" t="s">
        <v>1769</v>
      </c>
      <c r="J6" s="218" t="s">
        <v>1770</v>
      </c>
    </row>
    <row r="7" spans="1:10" ht="53.4" customHeight="1">
      <c r="A7" s="968" t="s">
        <v>1771</v>
      </c>
      <c r="B7" s="70">
        <v>2020.7</v>
      </c>
      <c r="C7" s="70">
        <v>50.1</v>
      </c>
      <c r="D7" s="70">
        <v>201.4</v>
      </c>
      <c r="E7" s="70">
        <v>1963.3</v>
      </c>
      <c r="F7" s="70">
        <v>33.6</v>
      </c>
      <c r="G7" s="70">
        <v>150.4</v>
      </c>
      <c r="H7" s="137">
        <v>2680.2</v>
      </c>
      <c r="I7" s="137">
        <v>40</v>
      </c>
      <c r="J7" s="137">
        <v>272.2</v>
      </c>
    </row>
    <row r="8" spans="1:10" ht="53.4" customHeight="1">
      <c r="A8" s="968" t="s">
        <v>1772</v>
      </c>
      <c r="B8" s="70">
        <v>693.2</v>
      </c>
      <c r="C8" s="70">
        <v>30.1</v>
      </c>
      <c r="D8" s="70">
        <v>21.8</v>
      </c>
      <c r="E8" s="70">
        <v>743.5</v>
      </c>
      <c r="F8" s="70">
        <v>20.399999999999999</v>
      </c>
      <c r="G8" s="70">
        <v>40.799999999999997</v>
      </c>
      <c r="H8" s="137">
        <v>743</v>
      </c>
      <c r="I8" s="137">
        <v>20.6</v>
      </c>
      <c r="J8" s="137">
        <v>42.1</v>
      </c>
    </row>
    <row r="9" spans="1:10" ht="53.4" customHeight="1">
      <c r="A9" s="968" t="s">
        <v>1773</v>
      </c>
      <c r="B9" s="70">
        <v>295.60000000000002</v>
      </c>
      <c r="C9" s="70">
        <v>5.7</v>
      </c>
      <c r="D9" s="70">
        <v>2</v>
      </c>
      <c r="E9" s="70">
        <v>294.39999999999998</v>
      </c>
      <c r="F9" s="70">
        <v>5.9</v>
      </c>
      <c r="G9" s="70">
        <v>1.3</v>
      </c>
      <c r="H9" s="137">
        <v>316.60000000000002</v>
      </c>
      <c r="I9" s="137">
        <v>5.8</v>
      </c>
      <c r="J9" s="137">
        <v>4.0999999999999996</v>
      </c>
    </row>
    <row r="10" spans="1:10" ht="53.4" customHeight="1">
      <c r="A10" s="968" t="s">
        <v>1774</v>
      </c>
      <c r="B10" s="70">
        <v>937.6</v>
      </c>
      <c r="C10" s="70">
        <v>8.5</v>
      </c>
      <c r="D10" s="70">
        <v>167.8</v>
      </c>
      <c r="E10" s="70">
        <v>843.3</v>
      </c>
      <c r="F10" s="70">
        <v>8.1</v>
      </c>
      <c r="G10" s="70">
        <v>104.9</v>
      </c>
      <c r="H10" s="137">
        <v>1368</v>
      </c>
      <c r="I10" s="137">
        <v>11.8</v>
      </c>
      <c r="J10" s="137">
        <v>217.6</v>
      </c>
    </row>
    <row r="11" spans="1:10" ht="53.4" customHeight="1">
      <c r="A11" s="968" t="s">
        <v>1775</v>
      </c>
      <c r="B11" s="70">
        <v>389.8</v>
      </c>
      <c r="C11" s="70">
        <v>11.5</v>
      </c>
      <c r="D11" s="70">
        <v>11.8</v>
      </c>
      <c r="E11" s="70">
        <v>376.5</v>
      </c>
      <c r="F11" s="70">
        <v>5</v>
      </c>
      <c r="G11" s="70">
        <v>4.7</v>
      </c>
      <c r="H11" s="137">
        <v>569.20000000000005</v>
      </c>
      <c r="I11" s="137">
        <v>7.6</v>
      </c>
      <c r="J11" s="137">
        <v>12.6</v>
      </c>
    </row>
    <row r="12" spans="1:10">
      <c r="B12" s="632"/>
      <c r="C12" s="632"/>
      <c r="D12" s="632"/>
      <c r="E12" s="632"/>
      <c r="F12" s="632"/>
      <c r="G12" s="632"/>
      <c r="H12" s="632"/>
      <c r="I12" s="632"/>
      <c r="J12" s="632"/>
    </row>
    <row r="13" spans="1:10">
      <c r="B13" s="632"/>
      <c r="C13" s="632"/>
      <c r="D13" s="632"/>
      <c r="E13" s="632"/>
      <c r="F13" s="632"/>
      <c r="G13" s="632"/>
      <c r="H13" s="632"/>
      <c r="I13" s="632"/>
      <c r="J13" s="632"/>
    </row>
  </sheetData>
  <mergeCells count="13">
    <mergeCell ref="F5:G5"/>
    <mergeCell ref="H5:H6"/>
    <mergeCell ref="I5:J5"/>
    <mergeCell ref="A1:J1"/>
    <mergeCell ref="A2:J2"/>
    <mergeCell ref="A3:J3"/>
    <mergeCell ref="A4:A6"/>
    <mergeCell ref="B4:D4"/>
    <mergeCell ref="E4:G4"/>
    <mergeCell ref="H4:J4"/>
    <mergeCell ref="B5:B6"/>
    <mergeCell ref="C5:D5"/>
    <mergeCell ref="E5:E6"/>
  </mergeCells>
  <printOptions horizontalCentered="1"/>
  <pageMargins left="0.59055118110236215" right="0.59055118110236215" top="0.39370078740157483" bottom="0.78740157480314965" header="0" footer="0"/>
  <pageSetup paperSize="9" orientation="landscape" r:id="rId1"/>
  <headerFooter alignWithMargins="0"/>
</worksheet>
</file>

<file path=xl/worksheets/sheet104.xml><?xml version="1.0" encoding="utf-8"?>
<worksheet xmlns="http://schemas.openxmlformats.org/spreadsheetml/2006/main" xmlns:r="http://schemas.openxmlformats.org/officeDocument/2006/relationships">
  <dimension ref="A1:I13"/>
  <sheetViews>
    <sheetView zoomScaleNormal="100" workbookViewId="0">
      <selection sqref="A1:K1"/>
    </sheetView>
  </sheetViews>
  <sheetFormatPr defaultColWidth="7.33203125" defaultRowHeight="13.2"/>
  <cols>
    <col min="1" max="1" width="53.33203125" customWidth="1"/>
    <col min="2" max="2" width="11.88671875" customWidth="1"/>
    <col min="3" max="3" width="13.44140625" customWidth="1"/>
    <col min="4" max="4" width="14.5546875" customWidth="1"/>
    <col min="5" max="5" width="11.88671875" customWidth="1"/>
    <col min="6" max="6" width="13.5546875" customWidth="1"/>
    <col min="7" max="7" width="14.6640625" customWidth="1"/>
    <col min="8" max="8" width="9.88671875" customWidth="1"/>
    <col min="9" max="9" width="9.6640625" customWidth="1"/>
    <col min="10" max="252" width="8.88671875" customWidth="1"/>
    <col min="253" max="253" width="32.6640625" customWidth="1"/>
    <col min="254" max="254" width="9.88671875" customWidth="1"/>
    <col min="255" max="255" width="7.88671875" customWidth="1"/>
  </cols>
  <sheetData>
    <row r="1" spans="1:9" ht="31.2" customHeight="1">
      <c r="A1" s="1012" t="s">
        <v>1898</v>
      </c>
      <c r="B1" s="1012"/>
      <c r="C1" s="1012"/>
      <c r="D1" s="1012"/>
      <c r="E1" s="1012"/>
      <c r="F1" s="1012"/>
      <c r="G1" s="1012"/>
      <c r="H1" s="930"/>
      <c r="I1" s="930"/>
    </row>
    <row r="2" spans="1:9" ht="16.2">
      <c r="A2" s="1132" t="s">
        <v>1899</v>
      </c>
      <c r="B2" s="1132"/>
      <c r="C2" s="1132"/>
      <c r="D2" s="1132"/>
      <c r="E2" s="1132"/>
      <c r="F2" s="1132"/>
      <c r="G2" s="1132"/>
    </row>
    <row r="3" spans="1:9" ht="15.6">
      <c r="A3" s="1111" t="s">
        <v>1900</v>
      </c>
      <c r="B3" s="1030">
        <v>2019</v>
      </c>
      <c r="C3" s="1030"/>
      <c r="D3" s="1030"/>
      <c r="E3" s="1030">
        <v>2020</v>
      </c>
      <c r="F3" s="1030"/>
      <c r="G3" s="1030"/>
    </row>
    <row r="4" spans="1:9" ht="15.75" customHeight="1">
      <c r="A4" s="1111"/>
      <c r="B4" s="1206" t="s">
        <v>1901</v>
      </c>
      <c r="C4" s="1207"/>
      <c r="D4" s="1208"/>
      <c r="E4" s="1206" t="s">
        <v>1901</v>
      </c>
      <c r="F4" s="1207"/>
      <c r="G4" s="1208"/>
    </row>
    <row r="5" spans="1:9" ht="12.75" customHeight="1">
      <c r="A5" s="1111"/>
      <c r="B5" s="1023" t="s">
        <v>1902</v>
      </c>
      <c r="C5" s="1111" t="s">
        <v>271</v>
      </c>
      <c r="D5" s="1111" t="s">
        <v>272</v>
      </c>
      <c r="E5" s="1023" t="s">
        <v>1902</v>
      </c>
      <c r="F5" s="1111" t="s">
        <v>271</v>
      </c>
      <c r="G5" s="1111" t="s">
        <v>272</v>
      </c>
    </row>
    <row r="6" spans="1:9" ht="50.25" customHeight="1">
      <c r="A6" s="1111"/>
      <c r="B6" s="1025"/>
      <c r="C6" s="1023"/>
      <c r="D6" s="1023"/>
      <c r="E6" s="1025"/>
      <c r="F6" s="1023"/>
      <c r="G6" s="1023"/>
    </row>
    <row r="7" spans="1:9" ht="35.25" customHeight="1">
      <c r="A7" s="931" t="s">
        <v>1903</v>
      </c>
      <c r="B7" s="625">
        <v>153.5</v>
      </c>
      <c r="C7" s="70">
        <v>695</v>
      </c>
      <c r="D7" s="70">
        <v>8</v>
      </c>
      <c r="E7" s="625">
        <v>162.25</v>
      </c>
      <c r="F7" s="70">
        <v>1020</v>
      </c>
      <c r="G7" s="625">
        <v>6.25</v>
      </c>
    </row>
    <row r="8" spans="1:9" ht="35.25" customHeight="1">
      <c r="A8" s="931" t="s">
        <v>1904</v>
      </c>
      <c r="B8" s="625">
        <v>78.25</v>
      </c>
      <c r="C8" s="70">
        <v>609</v>
      </c>
      <c r="D8" s="625">
        <v>7.25</v>
      </c>
      <c r="E8" s="625">
        <v>103.5</v>
      </c>
      <c r="F8" s="625">
        <v>769.25</v>
      </c>
      <c r="G8" s="625">
        <v>4.25</v>
      </c>
    </row>
    <row r="9" spans="1:9" ht="43.5" customHeight="1">
      <c r="A9" s="931" t="s">
        <v>1905</v>
      </c>
      <c r="B9" s="673">
        <v>51</v>
      </c>
      <c r="C9" s="673">
        <v>465</v>
      </c>
      <c r="D9" s="673">
        <v>6</v>
      </c>
      <c r="E9" s="673">
        <v>66</v>
      </c>
      <c r="F9" s="673">
        <v>506</v>
      </c>
      <c r="G9" s="673">
        <v>3</v>
      </c>
    </row>
    <row r="10" spans="1:9" ht="43.5" customHeight="1">
      <c r="A10" s="931" t="s">
        <v>1906</v>
      </c>
      <c r="B10" s="70">
        <v>51</v>
      </c>
      <c r="C10" s="70">
        <v>87.6</v>
      </c>
      <c r="D10" s="70">
        <v>90.6</v>
      </c>
      <c r="E10" s="70">
        <f>ROUND(E8/E7*100,1)</f>
        <v>63.8</v>
      </c>
      <c r="F10" s="70">
        <f>ROUND(F8/F7*100,1)</f>
        <v>75.400000000000006</v>
      </c>
      <c r="G10" s="70">
        <f>ROUND(G8/G7*100,1)</f>
        <v>68</v>
      </c>
    </row>
    <row r="11" spans="1:9" ht="43.5" customHeight="1">
      <c r="A11" s="931" t="s">
        <v>1907</v>
      </c>
      <c r="B11" s="880">
        <v>0.5</v>
      </c>
      <c r="C11" s="137">
        <v>4.5999999999999996</v>
      </c>
      <c r="D11" s="880">
        <v>0.06</v>
      </c>
      <c r="E11" s="880">
        <f>ROUND(E9/1012512*10000,1)</f>
        <v>0.7</v>
      </c>
      <c r="F11" s="137">
        <f>ROUND(F9/1012512*10000,1)</f>
        <v>5</v>
      </c>
      <c r="G11" s="880">
        <f>ROUND(G9/1012512*10000,3)</f>
        <v>0.03</v>
      </c>
    </row>
    <row r="12" spans="1:9" ht="30.75" customHeight="1">
      <c r="A12" s="932" t="s">
        <v>1908</v>
      </c>
      <c r="B12" s="933">
        <v>0.95</v>
      </c>
      <c r="C12" s="497">
        <v>6.3</v>
      </c>
      <c r="D12" s="497" t="s">
        <v>431</v>
      </c>
      <c r="E12" s="933"/>
      <c r="F12" s="497"/>
      <c r="G12" s="497"/>
    </row>
    <row r="13" spans="1:9" ht="40.5" customHeight="1">
      <c r="A13" s="934" t="s">
        <v>1909</v>
      </c>
      <c r="B13" s="933">
        <v>1.38</v>
      </c>
      <c r="C13" s="497">
        <v>6.5</v>
      </c>
      <c r="D13" s="497" t="s">
        <v>431</v>
      </c>
      <c r="E13" s="933"/>
      <c r="F13" s="497"/>
      <c r="G13" s="497"/>
    </row>
  </sheetData>
  <mergeCells count="13">
    <mergeCell ref="E5:E6"/>
    <mergeCell ref="F5:F6"/>
    <mergeCell ref="G5:G6"/>
    <mergeCell ref="A1:G1"/>
    <mergeCell ref="A2:G2"/>
    <mergeCell ref="A3:A6"/>
    <mergeCell ref="B3:D3"/>
    <mergeCell ref="E3:G3"/>
    <mergeCell ref="B4:D4"/>
    <mergeCell ref="E4:G4"/>
    <mergeCell ref="B5:B6"/>
    <mergeCell ref="C5:C6"/>
    <mergeCell ref="D5:D6"/>
  </mergeCells>
  <pageMargins left="0.7" right="0.7" top="0.75" bottom="0.75" header="0.3" footer="0.3"/>
  <pageSetup paperSize="9" orientation="landscape" r:id="rId1"/>
</worksheet>
</file>

<file path=xl/worksheets/sheet105.xml><?xml version="1.0" encoding="utf-8"?>
<worksheet xmlns="http://schemas.openxmlformats.org/spreadsheetml/2006/main" xmlns:r="http://schemas.openxmlformats.org/officeDocument/2006/relationships">
  <dimension ref="A1:M27"/>
  <sheetViews>
    <sheetView zoomScaleNormal="100" workbookViewId="0">
      <selection sqref="A1:K1"/>
    </sheetView>
  </sheetViews>
  <sheetFormatPr defaultColWidth="7.33203125" defaultRowHeight="13.2"/>
  <cols>
    <col min="1" max="1" width="15.33203125" style="73" customWidth="1"/>
    <col min="2" max="2" width="9.109375" style="73" customWidth="1"/>
    <col min="3" max="6" width="6.6640625" style="73" customWidth="1"/>
    <col min="7" max="7" width="8.33203125" style="73" customWidth="1"/>
    <col min="8" max="10" width="6.6640625" style="73" customWidth="1"/>
    <col min="11" max="11" width="11.88671875" style="73" customWidth="1"/>
    <col min="12" max="238" width="8.88671875" style="73" customWidth="1"/>
    <col min="239" max="239" width="25.5546875" style="73" customWidth="1"/>
    <col min="240" max="240" width="5.6640625" style="73" customWidth="1"/>
    <col min="241" max="242" width="4.88671875" style="73" customWidth="1"/>
    <col min="243" max="243" width="6.6640625" style="73" customWidth="1"/>
    <col min="244" max="244" width="8.109375" style="73" customWidth="1"/>
    <col min="245" max="245" width="6.88671875" style="73" customWidth="1"/>
    <col min="246" max="246" width="4.88671875" style="73" customWidth="1"/>
    <col min="247" max="16384" width="7.33203125" style="73"/>
  </cols>
  <sheetData>
    <row r="1" spans="1:13" ht="18.600000000000001" customHeight="1">
      <c r="A1" s="1123" t="s">
        <v>1910</v>
      </c>
      <c r="B1" s="1123"/>
      <c r="C1" s="1123"/>
      <c r="D1" s="1123"/>
      <c r="E1" s="1123"/>
      <c r="F1" s="1123"/>
      <c r="G1" s="1123"/>
      <c r="H1" s="1123"/>
      <c r="I1" s="1123"/>
      <c r="J1" s="1123"/>
      <c r="K1" s="1123"/>
    </row>
    <row r="2" spans="1:13" ht="14.4" customHeight="1">
      <c r="A2" s="1110" t="s">
        <v>1911</v>
      </c>
      <c r="B2" s="1110"/>
      <c r="C2" s="1110"/>
      <c r="D2" s="1110"/>
      <c r="E2" s="1110"/>
      <c r="F2" s="1110"/>
      <c r="G2" s="1110"/>
      <c r="H2" s="1110"/>
      <c r="I2" s="1110"/>
      <c r="J2" s="1110"/>
      <c r="K2" s="1110"/>
    </row>
    <row r="3" spans="1:13" s="935" customFormat="1" ht="73.2" customHeight="1">
      <c r="A3" s="1111" t="s">
        <v>1912</v>
      </c>
      <c r="B3" s="1111"/>
      <c r="C3" s="1234" t="s">
        <v>1913</v>
      </c>
      <c r="D3" s="1234"/>
      <c r="E3" s="1234"/>
      <c r="F3" s="1234"/>
      <c r="G3" s="1419" t="s">
        <v>1914</v>
      </c>
      <c r="H3" s="1419"/>
      <c r="I3" s="1419"/>
      <c r="J3" s="1419"/>
      <c r="K3" s="1420" t="s">
        <v>1915</v>
      </c>
    </row>
    <row r="4" spans="1:13" s="935" customFormat="1" ht="80.400000000000006" customHeight="1">
      <c r="A4" s="1111"/>
      <c r="B4" s="1111"/>
      <c r="C4" s="219" t="s">
        <v>1916</v>
      </c>
      <c r="D4" s="219" t="s">
        <v>1917</v>
      </c>
      <c r="E4" s="219" t="s">
        <v>1918</v>
      </c>
      <c r="F4" s="219" t="s">
        <v>1919</v>
      </c>
      <c r="G4" s="219" t="s">
        <v>1916</v>
      </c>
      <c r="H4" s="219" t="s">
        <v>1917</v>
      </c>
      <c r="I4" s="219" t="s">
        <v>1918</v>
      </c>
      <c r="J4" s="219" t="s">
        <v>1919</v>
      </c>
      <c r="K4" s="1421"/>
    </row>
    <row r="5" spans="1:13" s="935" customFormat="1" ht="15" customHeight="1">
      <c r="A5" s="1422">
        <v>2019</v>
      </c>
      <c r="B5" s="1259"/>
      <c r="C5" s="1259"/>
      <c r="D5" s="1259"/>
      <c r="E5" s="1259"/>
      <c r="F5" s="1259"/>
      <c r="G5" s="1259"/>
      <c r="H5" s="1259"/>
      <c r="I5" s="1259"/>
      <c r="J5" s="1259"/>
      <c r="K5" s="1260"/>
    </row>
    <row r="6" spans="1:13" ht="20.399999999999999" customHeight="1">
      <c r="A6" s="1288" t="s">
        <v>1920</v>
      </c>
      <c r="B6" s="1290"/>
      <c r="C6" s="70">
        <v>83.8</v>
      </c>
      <c r="D6" s="70">
        <v>9.5</v>
      </c>
      <c r="E6" s="70">
        <v>3.7</v>
      </c>
      <c r="F6" s="70">
        <v>3.1</v>
      </c>
      <c r="G6" s="70">
        <v>95</v>
      </c>
      <c r="H6" s="70">
        <v>4.2</v>
      </c>
      <c r="I6" s="70">
        <v>0.8</v>
      </c>
      <c r="J6" s="70">
        <v>0</v>
      </c>
      <c r="K6" s="70">
        <v>83.8</v>
      </c>
    </row>
    <row r="7" spans="1:13" ht="16.95" customHeight="1">
      <c r="A7" s="1288" t="s">
        <v>1921</v>
      </c>
      <c r="B7" s="1290"/>
      <c r="C7" s="69">
        <v>89.2</v>
      </c>
      <c r="D7" s="70">
        <v>7.5</v>
      </c>
      <c r="E7" s="70">
        <v>2.04</v>
      </c>
      <c r="F7" s="69">
        <v>1.25</v>
      </c>
      <c r="G7" s="69">
        <v>94.8</v>
      </c>
      <c r="H7" s="69">
        <v>4.1500000000000004</v>
      </c>
      <c r="I7" s="69">
        <v>0.62</v>
      </c>
      <c r="J7" s="69">
        <v>0.39</v>
      </c>
      <c r="K7" s="936">
        <v>89.2</v>
      </c>
      <c r="L7" s="937"/>
      <c r="M7" s="938"/>
    </row>
    <row r="8" spans="1:13" ht="29.4" customHeight="1">
      <c r="A8" s="1288" t="s">
        <v>1922</v>
      </c>
      <c r="B8" s="1290"/>
      <c r="C8" s="69">
        <v>85.9</v>
      </c>
      <c r="D8" s="70">
        <v>9.6999999999999993</v>
      </c>
      <c r="E8" s="69">
        <v>2.54</v>
      </c>
      <c r="F8" s="69">
        <v>1.83</v>
      </c>
      <c r="G8" s="69">
        <v>92.8</v>
      </c>
      <c r="H8" s="69">
        <v>5.32</v>
      </c>
      <c r="I8" s="69">
        <v>1.34</v>
      </c>
      <c r="J8" s="69">
        <v>0.57999999999999996</v>
      </c>
      <c r="K8" s="936">
        <v>85.9</v>
      </c>
      <c r="L8" s="937"/>
      <c r="M8" s="938"/>
    </row>
    <row r="9" spans="1:13" ht="73.5" hidden="1" customHeight="1"/>
    <row r="10" spans="1:13" ht="15" customHeight="1">
      <c r="A10" s="1422">
        <v>2020</v>
      </c>
      <c r="B10" s="1259"/>
      <c r="C10" s="1259"/>
      <c r="D10" s="1259"/>
      <c r="E10" s="1259"/>
      <c r="F10" s="1259"/>
      <c r="G10" s="1259"/>
      <c r="H10" s="1259"/>
      <c r="I10" s="1259"/>
      <c r="J10" s="1259"/>
      <c r="K10" s="1260"/>
    </row>
    <row r="11" spans="1:13" ht="15" customHeight="1">
      <c r="A11" s="1288" t="s">
        <v>1920</v>
      </c>
      <c r="B11" s="1290"/>
      <c r="C11" s="625">
        <v>72.95</v>
      </c>
      <c r="D11" s="70">
        <v>12.3</v>
      </c>
      <c r="E11" s="70">
        <v>6.3</v>
      </c>
      <c r="F11" s="70">
        <v>8.5</v>
      </c>
      <c r="G11" s="70">
        <v>97.4</v>
      </c>
      <c r="H11" s="70">
        <v>2.4</v>
      </c>
      <c r="I11" s="70">
        <v>0.2</v>
      </c>
      <c r="J11" s="70">
        <v>0</v>
      </c>
      <c r="K11" s="625">
        <v>72.95</v>
      </c>
    </row>
    <row r="12" spans="1:13" ht="15" customHeight="1">
      <c r="A12" s="939"/>
      <c r="B12" s="939"/>
      <c r="C12" s="940"/>
      <c r="D12" s="941"/>
      <c r="E12" s="941"/>
      <c r="F12" s="941"/>
      <c r="G12" s="941"/>
      <c r="H12" s="941"/>
      <c r="I12" s="941"/>
      <c r="J12" s="941"/>
      <c r="K12" s="940"/>
    </row>
    <row r="13" spans="1:13" ht="15" customHeight="1">
      <c r="A13" s="939"/>
      <c r="B13" s="939"/>
      <c r="C13" s="940"/>
      <c r="D13" s="941"/>
      <c r="E13" s="941"/>
      <c r="F13" s="941"/>
      <c r="G13" s="941"/>
      <c r="H13" s="941"/>
      <c r="I13" s="941"/>
      <c r="J13" s="941"/>
      <c r="K13" s="940"/>
    </row>
    <row r="14" spans="1:13" ht="14.4">
      <c r="A14" s="1301" t="s">
        <v>1923</v>
      </c>
      <c r="B14" s="1301"/>
      <c r="C14" s="1301"/>
      <c r="D14" s="1301"/>
      <c r="E14" s="1301"/>
      <c r="F14" s="1301"/>
      <c r="G14" s="1301"/>
      <c r="H14" s="1301"/>
      <c r="I14" s="1301"/>
      <c r="J14" s="1301"/>
      <c r="K14" s="1301"/>
    </row>
    <row r="15" spans="1:13" ht="15.6">
      <c r="A15" s="1026" t="s">
        <v>1912</v>
      </c>
      <c r="B15" s="1334"/>
      <c r="C15" s="1027"/>
      <c r="D15" s="1016" t="s">
        <v>1924</v>
      </c>
      <c r="E15" s="1017"/>
      <c r="F15" s="1017"/>
      <c r="G15" s="1017"/>
      <c r="H15" s="1017"/>
      <c r="I15" s="1017"/>
      <c r="J15" s="1017"/>
      <c r="K15" s="1018"/>
    </row>
    <row r="16" spans="1:13" ht="84.6" customHeight="1">
      <c r="A16" s="1273"/>
      <c r="B16" s="1335"/>
      <c r="C16" s="1336"/>
      <c r="D16" s="1121" t="s">
        <v>1925</v>
      </c>
      <c r="E16" s="1227"/>
      <c r="F16" s="1227"/>
      <c r="G16" s="1122"/>
      <c r="H16" s="1121" t="s">
        <v>1926</v>
      </c>
      <c r="I16" s="1227"/>
      <c r="J16" s="1227"/>
      <c r="K16" s="1122"/>
    </row>
    <row r="17" spans="1:11" ht="15.6">
      <c r="A17" s="1028"/>
      <c r="B17" s="1337"/>
      <c r="C17" s="1029"/>
      <c r="D17" s="1113">
        <v>2019</v>
      </c>
      <c r="E17" s="1115"/>
      <c r="F17" s="1113">
        <v>2020</v>
      </c>
      <c r="G17" s="1115"/>
      <c r="H17" s="1113">
        <v>2019</v>
      </c>
      <c r="I17" s="1115"/>
      <c r="J17" s="1113">
        <v>2020</v>
      </c>
      <c r="K17" s="1115"/>
    </row>
    <row r="18" spans="1:11" ht="13.2" customHeight="1">
      <c r="A18" s="1288" t="s">
        <v>94</v>
      </c>
      <c r="B18" s="1289"/>
      <c r="C18" s="1290"/>
      <c r="D18" s="1423">
        <v>89.6</v>
      </c>
      <c r="E18" s="1424"/>
      <c r="F18" s="1423">
        <v>48.3</v>
      </c>
      <c r="G18" s="1424"/>
      <c r="H18" s="1423">
        <v>7</v>
      </c>
      <c r="I18" s="1424"/>
      <c r="J18" s="1423">
        <v>10.1</v>
      </c>
      <c r="K18" s="1424"/>
    </row>
    <row r="19" spans="1:11" ht="13.2" customHeight="1">
      <c r="A19" s="1288" t="s">
        <v>232</v>
      </c>
      <c r="B19" s="1289"/>
      <c r="C19" s="1290"/>
      <c r="D19" s="1206">
        <v>81.5</v>
      </c>
      <c r="E19" s="1208"/>
      <c r="F19" s="1206"/>
      <c r="G19" s="1208"/>
      <c r="H19" s="1206">
        <v>8.4</v>
      </c>
      <c r="I19" s="1208"/>
      <c r="J19" s="1206"/>
      <c r="K19" s="1208"/>
    </row>
    <row r="20" spans="1:11" ht="27.6" customHeight="1">
      <c r="A20" s="1425" t="s">
        <v>1922</v>
      </c>
      <c r="B20" s="1426"/>
      <c r="C20" s="1427"/>
      <c r="D20" s="1423">
        <v>76.2</v>
      </c>
      <c r="E20" s="1424"/>
      <c r="F20" s="1206"/>
      <c r="G20" s="1208"/>
      <c r="H20" s="1206">
        <v>10.9</v>
      </c>
      <c r="I20" s="1208"/>
      <c r="J20" s="1206"/>
      <c r="K20" s="1208"/>
    </row>
    <row r="21" spans="1:11" s="195" customFormat="1" ht="32.4" customHeight="1">
      <c r="A21" s="1158" t="s">
        <v>1927</v>
      </c>
      <c r="B21" s="1158"/>
      <c r="C21" s="1158"/>
      <c r="D21" s="1158"/>
      <c r="E21" s="1158"/>
      <c r="F21" s="1158"/>
      <c r="G21" s="1158"/>
      <c r="H21" s="1158"/>
      <c r="I21" s="1158"/>
      <c r="J21" s="1158"/>
      <c r="K21" s="1158"/>
    </row>
    <row r="22" spans="1:11" s="195" customFormat="1" ht="22.2" customHeight="1">
      <c r="A22" s="1134" t="s">
        <v>1912</v>
      </c>
      <c r="B22" s="1030">
        <v>2019</v>
      </c>
      <c r="C22" s="1030"/>
      <c r="D22" s="1030"/>
      <c r="E22" s="1030"/>
      <c r="F22" s="1030"/>
      <c r="G22" s="1030">
        <v>2020</v>
      </c>
      <c r="H22" s="1030"/>
      <c r="I22" s="1030"/>
      <c r="J22" s="1030"/>
      <c r="K22" s="1030"/>
    </row>
    <row r="23" spans="1:11" s="195" customFormat="1" ht="33.6" customHeight="1">
      <c r="A23" s="1134"/>
      <c r="B23" s="1428" t="s">
        <v>1928</v>
      </c>
      <c r="C23" s="1206" t="s">
        <v>1901</v>
      </c>
      <c r="D23" s="1207"/>
      <c r="E23" s="1207"/>
      <c r="F23" s="1208"/>
      <c r="G23" s="1428" t="s">
        <v>1928</v>
      </c>
      <c r="H23" s="1206" t="s">
        <v>1901</v>
      </c>
      <c r="I23" s="1207"/>
      <c r="J23" s="1207"/>
      <c r="K23" s="1208"/>
    </row>
    <row r="24" spans="1:11" s="195" customFormat="1" ht="33.6" customHeight="1">
      <c r="A24" s="1134"/>
      <c r="B24" s="1429"/>
      <c r="C24" s="1431" t="s">
        <v>1929</v>
      </c>
      <c r="D24" s="1431" t="s">
        <v>1930</v>
      </c>
      <c r="E24" s="1431" t="s">
        <v>1931</v>
      </c>
      <c r="F24" s="1431" t="s">
        <v>1932</v>
      </c>
      <c r="G24" s="1429"/>
      <c r="H24" s="1431" t="s">
        <v>1929</v>
      </c>
      <c r="I24" s="1431" t="s">
        <v>1930</v>
      </c>
      <c r="J24" s="1431" t="s">
        <v>1931</v>
      </c>
      <c r="K24" s="1431" t="s">
        <v>1932</v>
      </c>
    </row>
    <row r="25" spans="1:11" s="195" customFormat="1" ht="60.6" customHeight="1">
      <c r="A25" s="1134"/>
      <c r="B25" s="1430"/>
      <c r="C25" s="1428"/>
      <c r="D25" s="1428"/>
      <c r="E25" s="1428"/>
      <c r="F25" s="1428"/>
      <c r="G25" s="1430"/>
      <c r="H25" s="1428"/>
      <c r="I25" s="1428"/>
      <c r="J25" s="1428"/>
      <c r="K25" s="1428"/>
    </row>
    <row r="26" spans="1:11" s="195" customFormat="1" ht="30.6" customHeight="1">
      <c r="A26" s="292" t="s">
        <v>1933</v>
      </c>
      <c r="B26" s="942">
        <v>289942</v>
      </c>
      <c r="C26" s="70">
        <v>20.7</v>
      </c>
      <c r="D26" s="70">
        <v>79.3</v>
      </c>
      <c r="E26" s="70">
        <v>41.4</v>
      </c>
      <c r="F26" s="70">
        <v>14.5</v>
      </c>
      <c r="G26" s="942">
        <v>409889</v>
      </c>
      <c r="H26" s="70">
        <v>16.399999999999999</v>
      </c>
      <c r="I26" s="70">
        <v>83.6</v>
      </c>
      <c r="J26" s="70">
        <v>38.5</v>
      </c>
      <c r="K26" s="70">
        <v>14.5</v>
      </c>
    </row>
    <row r="27" spans="1:11" s="195" customFormat="1" ht="23.4" customHeight="1">
      <c r="A27" s="290" t="s">
        <v>1908</v>
      </c>
      <c r="B27" s="943" t="s">
        <v>431</v>
      </c>
      <c r="C27" s="944">
        <v>17.5</v>
      </c>
      <c r="D27" s="944">
        <v>82.5</v>
      </c>
      <c r="E27" s="944">
        <v>30.6</v>
      </c>
      <c r="F27" s="944">
        <v>13.5</v>
      </c>
      <c r="G27" s="944"/>
      <c r="H27" s="944"/>
      <c r="I27" s="944"/>
      <c r="J27" s="944"/>
      <c r="K27" s="944"/>
    </row>
  </sheetData>
  <mergeCells count="52">
    <mergeCell ref="A22:A25"/>
    <mergeCell ref="B22:F22"/>
    <mergeCell ref="G22:K22"/>
    <mergeCell ref="B23:B25"/>
    <mergeCell ref="C23:F23"/>
    <mergeCell ref="G23:G25"/>
    <mergeCell ref="H23:K23"/>
    <mergeCell ref="C24:C25"/>
    <mergeCell ref="D24:D25"/>
    <mergeCell ref="E24:E25"/>
    <mergeCell ref="F24:F25"/>
    <mergeCell ref="H24:H25"/>
    <mergeCell ref="I24:I25"/>
    <mergeCell ref="J24:J25"/>
    <mergeCell ref="K24:K25"/>
    <mergeCell ref="A21:K21"/>
    <mergeCell ref="A18:C18"/>
    <mergeCell ref="D18:E18"/>
    <mergeCell ref="F18:G18"/>
    <mergeCell ref="H18:I18"/>
    <mergeCell ref="J18:K18"/>
    <mergeCell ref="A19:C19"/>
    <mergeCell ref="D19:E19"/>
    <mergeCell ref="F19:G19"/>
    <mergeCell ref="H19:I19"/>
    <mergeCell ref="J19:K19"/>
    <mergeCell ref="A20:C20"/>
    <mergeCell ref="D20:E20"/>
    <mergeCell ref="F20:G20"/>
    <mergeCell ref="H20:I20"/>
    <mergeCell ref="J20:K20"/>
    <mergeCell ref="A14:K14"/>
    <mergeCell ref="A15:C17"/>
    <mergeCell ref="D15:K15"/>
    <mergeCell ref="D16:G16"/>
    <mergeCell ref="H16:K16"/>
    <mergeCell ref="D17:E17"/>
    <mergeCell ref="F17:G17"/>
    <mergeCell ref="H17:I17"/>
    <mergeCell ref="J17:K17"/>
    <mergeCell ref="A11:B11"/>
    <mergeCell ref="A1:K1"/>
    <mergeCell ref="A2:K2"/>
    <mergeCell ref="A3:B4"/>
    <mergeCell ref="C3:F3"/>
    <mergeCell ref="G3:J3"/>
    <mergeCell ref="K3:K4"/>
    <mergeCell ref="A5:K5"/>
    <mergeCell ref="A6:B6"/>
    <mergeCell ref="A7:B7"/>
    <mergeCell ref="A8:B8"/>
    <mergeCell ref="A10:K10"/>
  </mergeCells>
  <pageMargins left="0.59055118110236227" right="0.59055118110236227" top="0.39370078740157483" bottom="0.78740157480314965" header="0" footer="0"/>
  <pageSetup paperSize="9" orientation="portrait" r:id="rId1"/>
</worksheet>
</file>

<file path=xl/worksheets/sheet106.xml><?xml version="1.0" encoding="utf-8"?>
<worksheet xmlns="http://schemas.openxmlformats.org/spreadsheetml/2006/main" xmlns:r="http://schemas.openxmlformats.org/officeDocument/2006/relationships">
  <dimension ref="A1:D30"/>
  <sheetViews>
    <sheetView zoomScaleNormal="100" workbookViewId="0">
      <selection sqref="A1:C1"/>
    </sheetView>
  </sheetViews>
  <sheetFormatPr defaultRowHeight="13.2"/>
  <cols>
    <col min="1" max="1" width="63.33203125" customWidth="1"/>
    <col min="2" max="3" width="14.33203125" bestFit="1" customWidth="1"/>
  </cols>
  <sheetData>
    <row r="1" spans="1:4" ht="19.2" customHeight="1">
      <c r="A1" s="1124" t="s">
        <v>1934</v>
      </c>
      <c r="B1" s="1124"/>
      <c r="C1" s="1124"/>
      <c r="D1" s="945"/>
    </row>
    <row r="2" spans="1:4" ht="13.95" customHeight="1">
      <c r="A2" s="1228" t="s">
        <v>1935</v>
      </c>
      <c r="B2" s="1228"/>
      <c r="C2" s="1228"/>
      <c r="D2" s="945"/>
    </row>
    <row r="3" spans="1:4" ht="26.4" customHeight="1">
      <c r="A3" s="946" t="s">
        <v>1055</v>
      </c>
      <c r="B3" s="636">
        <v>2019</v>
      </c>
      <c r="C3" s="636">
        <v>2020</v>
      </c>
      <c r="D3" s="945"/>
    </row>
    <row r="4" spans="1:4" ht="24.6" customHeight="1">
      <c r="A4" s="644" t="s">
        <v>1936</v>
      </c>
      <c r="B4" s="89">
        <v>5</v>
      </c>
      <c r="C4" s="89">
        <v>5</v>
      </c>
      <c r="D4" s="945"/>
    </row>
    <row r="5" spans="1:4" ht="34.950000000000003" customHeight="1">
      <c r="A5" s="644" t="s">
        <v>1937</v>
      </c>
      <c r="B5" s="89">
        <v>39</v>
      </c>
      <c r="C5" s="89">
        <v>33</v>
      </c>
      <c r="D5" s="945"/>
    </row>
    <row r="6" spans="1:4" ht="49.95" customHeight="1">
      <c r="A6" s="644" t="s">
        <v>1938</v>
      </c>
      <c r="B6" s="790">
        <v>324.75</v>
      </c>
      <c r="C6" s="96">
        <v>315.75</v>
      </c>
      <c r="D6" s="945"/>
    </row>
    <row r="7" spans="1:4" ht="49.95" customHeight="1">
      <c r="A7" s="644" t="s">
        <v>1939</v>
      </c>
      <c r="B7" s="790">
        <v>286.75</v>
      </c>
      <c r="C7" s="96">
        <v>279</v>
      </c>
      <c r="D7" s="945"/>
    </row>
    <row r="8" spans="1:4" ht="49.95" customHeight="1">
      <c r="A8" s="644" t="s">
        <v>1940</v>
      </c>
      <c r="B8" s="663">
        <v>287</v>
      </c>
      <c r="C8" s="89">
        <v>275</v>
      </c>
      <c r="D8" s="945"/>
    </row>
    <row r="9" spans="1:4" ht="33" customHeight="1">
      <c r="A9" s="644" t="s">
        <v>1941</v>
      </c>
      <c r="B9" s="89">
        <v>2.9</v>
      </c>
      <c r="C9" s="89">
        <v>2.7</v>
      </c>
      <c r="D9" s="945"/>
    </row>
    <row r="10" spans="1:4" ht="33" customHeight="1">
      <c r="A10" s="81" t="s">
        <v>1942</v>
      </c>
      <c r="B10" s="947">
        <v>35</v>
      </c>
      <c r="C10" s="947">
        <v>35</v>
      </c>
      <c r="D10" s="945"/>
    </row>
    <row r="11" spans="1:4" ht="23.4" customHeight="1">
      <c r="A11" s="946" t="s">
        <v>1392</v>
      </c>
      <c r="B11" s="947">
        <v>30</v>
      </c>
      <c r="C11" s="947">
        <v>30</v>
      </c>
      <c r="D11" s="945"/>
    </row>
    <row r="12" spans="1:4" ht="23.4" customHeight="1">
      <c r="A12" s="946" t="s">
        <v>1393</v>
      </c>
      <c r="B12" s="89">
        <v>5</v>
      </c>
      <c r="C12" s="89">
        <v>5</v>
      </c>
      <c r="D12" s="945"/>
    </row>
    <row r="13" spans="1:4" ht="21.6" customHeight="1">
      <c r="A13" s="81" t="s">
        <v>1069</v>
      </c>
      <c r="B13" s="89">
        <v>6.7</v>
      </c>
      <c r="C13" s="89">
        <v>5.4</v>
      </c>
      <c r="D13" s="945"/>
    </row>
    <row r="14" spans="1:4" ht="21.6" customHeight="1">
      <c r="A14" s="644" t="s">
        <v>1395</v>
      </c>
      <c r="B14" s="948">
        <v>6.4</v>
      </c>
      <c r="C14" s="948">
        <v>6.2</v>
      </c>
      <c r="D14" s="945"/>
    </row>
    <row r="15" spans="1:4" ht="21.6" customHeight="1">
      <c r="A15" s="81" t="s">
        <v>1087</v>
      </c>
      <c r="B15" s="948">
        <v>252.8</v>
      </c>
      <c r="C15" s="948">
        <v>320.8</v>
      </c>
      <c r="D15" s="945"/>
    </row>
    <row r="16" spans="1:4" ht="34.950000000000003" customHeight="1">
      <c r="A16" s="644" t="s">
        <v>1981</v>
      </c>
      <c r="B16" s="949">
        <v>577506</v>
      </c>
      <c r="C16" s="949">
        <v>467100</v>
      </c>
      <c r="D16" s="945"/>
    </row>
    <row r="17" spans="1:4" ht="25.2" customHeight="1">
      <c r="A17" s="644" t="s">
        <v>1259</v>
      </c>
      <c r="B17" s="89">
        <v>0.6</v>
      </c>
      <c r="C17" s="89">
        <v>0.5</v>
      </c>
      <c r="D17" s="945"/>
    </row>
    <row r="18" spans="1:4" s="857" customFormat="1" ht="36" customHeight="1">
      <c r="A18" s="77" t="s">
        <v>1943</v>
      </c>
      <c r="B18" s="949">
        <v>69059</v>
      </c>
      <c r="C18" s="949">
        <v>51206</v>
      </c>
    </row>
    <row r="19" spans="1:4" s="857" customFormat="1" ht="27.6" customHeight="1">
      <c r="A19" s="77" t="s">
        <v>1944</v>
      </c>
      <c r="B19" s="950">
        <v>6.9</v>
      </c>
      <c r="C19" s="950">
        <v>5.0599999999999996</v>
      </c>
    </row>
    <row r="20" spans="1:4" s="857" customFormat="1" ht="31.95" customHeight="1">
      <c r="A20" s="77" t="s">
        <v>1945</v>
      </c>
      <c r="B20" s="950">
        <v>1.9</v>
      </c>
      <c r="C20" s="950">
        <v>3.1</v>
      </c>
    </row>
    <row r="21" spans="1:4" s="857" customFormat="1" ht="26.4" customHeight="1">
      <c r="A21" s="77" t="s">
        <v>1946</v>
      </c>
      <c r="B21" s="950">
        <v>27.4</v>
      </c>
      <c r="C21" s="950">
        <v>13.3</v>
      </c>
    </row>
    <row r="22" spans="1:4" s="857" customFormat="1" ht="41.4" customHeight="1">
      <c r="A22" s="77" t="s">
        <v>1947</v>
      </c>
      <c r="B22" s="950">
        <v>54.6</v>
      </c>
      <c r="C22" s="950">
        <v>59.4</v>
      </c>
    </row>
    <row r="23" spans="1:4" s="857" customFormat="1" ht="22.95" customHeight="1">
      <c r="A23" s="77" t="s">
        <v>1945</v>
      </c>
      <c r="B23" s="950">
        <v>63.5</v>
      </c>
      <c r="C23" s="950">
        <v>55.5</v>
      </c>
    </row>
    <row r="24" spans="1:4" s="857" customFormat="1" ht="22.95" customHeight="1">
      <c r="A24" s="77" t="s">
        <v>1948</v>
      </c>
      <c r="B24" s="950">
        <v>52.1</v>
      </c>
      <c r="C24" s="950">
        <v>63.1</v>
      </c>
    </row>
    <row r="25" spans="1:4" s="857" customFormat="1" ht="22.95" customHeight="1">
      <c r="A25" s="77" t="s">
        <v>1949</v>
      </c>
      <c r="B25" s="950">
        <v>46.2</v>
      </c>
      <c r="C25" s="950">
        <v>51.1</v>
      </c>
    </row>
    <row r="26" spans="1:4" s="857" customFormat="1" ht="22.95" customHeight="1">
      <c r="A26" s="77" t="s">
        <v>1945</v>
      </c>
      <c r="B26" s="950">
        <v>87.7</v>
      </c>
      <c r="C26" s="950">
        <v>67</v>
      </c>
    </row>
    <row r="27" spans="1:4" s="857" customFormat="1" ht="22.95" customHeight="1">
      <c r="A27" s="77" t="s">
        <v>1950</v>
      </c>
      <c r="B27" s="950">
        <v>31.9</v>
      </c>
      <c r="C27" s="950">
        <v>37.799999999999997</v>
      </c>
    </row>
    <row r="28" spans="1:4" s="857" customFormat="1" ht="22.95" customHeight="1">
      <c r="A28" s="77" t="s">
        <v>1951</v>
      </c>
      <c r="B28" s="951">
        <v>6399</v>
      </c>
      <c r="C28" s="951">
        <v>4754</v>
      </c>
    </row>
    <row r="29" spans="1:4">
      <c r="A29" s="862"/>
    </row>
    <row r="30" spans="1:4">
      <c r="A30" s="862"/>
    </row>
  </sheetData>
  <mergeCells count="2">
    <mergeCell ref="A1:C1"/>
    <mergeCell ref="A2:C2"/>
  </mergeCells>
  <pageMargins left="0.59055118110236215" right="0.59055118110236215" top="0.39370078740157483" bottom="0.78740157480314965" header="0" footer="0"/>
  <pageSetup paperSize="9" orientation="portrait" r:id="rId1"/>
</worksheet>
</file>

<file path=xl/worksheets/sheet107.xml><?xml version="1.0" encoding="utf-8"?>
<worksheet xmlns="http://schemas.openxmlformats.org/spreadsheetml/2006/main" xmlns:r="http://schemas.openxmlformats.org/officeDocument/2006/relationships">
  <dimension ref="A1:H21"/>
  <sheetViews>
    <sheetView topLeftCell="A7" zoomScaleNormal="100" workbookViewId="0">
      <selection activeCell="I25" sqref="I25"/>
    </sheetView>
  </sheetViews>
  <sheetFormatPr defaultColWidth="9.109375" defaultRowHeight="15.6"/>
  <cols>
    <col min="1" max="1" width="42.88671875" style="635" customWidth="1"/>
    <col min="2" max="2" width="15.6640625" style="491" customWidth="1"/>
    <col min="3" max="3" width="15.6640625" style="498" customWidth="1"/>
    <col min="4" max="5" width="15.6640625" style="491" customWidth="1"/>
    <col min="6" max="6" width="15.6640625" style="498" customWidth="1"/>
    <col min="7" max="7" width="15.6640625" style="491" customWidth="1"/>
    <col min="8" max="16384" width="9.109375" style="491"/>
  </cols>
  <sheetData>
    <row r="1" spans="1:8">
      <c r="A1" s="1012" t="s">
        <v>1952</v>
      </c>
      <c r="B1" s="1012"/>
      <c r="C1" s="1012"/>
      <c r="D1" s="1012"/>
      <c r="E1" s="1012"/>
      <c r="F1" s="1012"/>
      <c r="G1" s="1012"/>
    </row>
    <row r="2" spans="1:8" ht="16.2">
      <c r="A2" s="952"/>
      <c r="B2" s="952"/>
      <c r="C2" s="952"/>
      <c r="D2" s="952"/>
      <c r="E2" s="952"/>
      <c r="F2" s="952"/>
      <c r="G2" s="952"/>
    </row>
    <row r="3" spans="1:8" ht="27.6" customHeight="1">
      <c r="A3" s="1111" t="s">
        <v>1953</v>
      </c>
      <c r="B3" s="1030">
        <v>2019</v>
      </c>
      <c r="C3" s="1030"/>
      <c r="D3" s="1030"/>
      <c r="E3" s="1030">
        <v>2020</v>
      </c>
      <c r="F3" s="1030"/>
      <c r="G3" s="1030"/>
    </row>
    <row r="4" spans="1:8" ht="27.6" customHeight="1">
      <c r="A4" s="1111"/>
      <c r="B4" s="1111" t="s">
        <v>1954</v>
      </c>
      <c r="C4" s="1111"/>
      <c r="D4" s="1111"/>
      <c r="E4" s="1111" t="s">
        <v>1954</v>
      </c>
      <c r="F4" s="1111"/>
      <c r="G4" s="1111"/>
    </row>
    <row r="5" spans="1:8" ht="27.6" customHeight="1">
      <c r="A5" s="1111"/>
      <c r="B5" s="585" t="s">
        <v>1955</v>
      </c>
      <c r="C5" s="586" t="s">
        <v>1904</v>
      </c>
      <c r="D5" s="585" t="s">
        <v>1956</v>
      </c>
      <c r="E5" s="585" t="s">
        <v>1955</v>
      </c>
      <c r="F5" s="586" t="s">
        <v>1904</v>
      </c>
      <c r="G5" s="585" t="s">
        <v>1956</v>
      </c>
    </row>
    <row r="6" spans="1:8" ht="26.4" customHeight="1">
      <c r="A6" s="77" t="s">
        <v>1957</v>
      </c>
      <c r="B6" s="953">
        <v>114.5</v>
      </c>
      <c r="C6" s="954">
        <v>101</v>
      </c>
      <c r="D6" s="955">
        <v>105</v>
      </c>
      <c r="E6" s="953">
        <v>108.75</v>
      </c>
      <c r="F6" s="954">
        <v>99</v>
      </c>
      <c r="G6" s="955">
        <v>97</v>
      </c>
    </row>
    <row r="7" spans="1:8" ht="26.4" customHeight="1">
      <c r="A7" s="77" t="s">
        <v>1958</v>
      </c>
      <c r="B7" s="953">
        <v>12.5</v>
      </c>
      <c r="C7" s="954">
        <v>11.5</v>
      </c>
      <c r="D7" s="643">
        <v>12</v>
      </c>
      <c r="E7" s="953">
        <v>11.75</v>
      </c>
      <c r="F7" s="954">
        <v>11.25</v>
      </c>
      <c r="G7" s="643">
        <v>11</v>
      </c>
    </row>
    <row r="8" spans="1:8" ht="26.4" customHeight="1">
      <c r="A8" s="77" t="s">
        <v>1959</v>
      </c>
      <c r="B8" s="953">
        <v>36.25</v>
      </c>
      <c r="C8" s="954">
        <v>31</v>
      </c>
      <c r="D8" s="643">
        <v>26</v>
      </c>
      <c r="E8" s="953">
        <v>34.5</v>
      </c>
      <c r="F8" s="954">
        <v>30.25</v>
      </c>
      <c r="G8" s="643">
        <v>26</v>
      </c>
    </row>
    <row r="9" spans="1:8" ht="26.4" customHeight="1">
      <c r="A9" s="77" t="s">
        <v>1960</v>
      </c>
      <c r="B9" s="953">
        <v>50.5</v>
      </c>
      <c r="C9" s="954">
        <v>46</v>
      </c>
      <c r="D9" s="955">
        <v>49</v>
      </c>
      <c r="E9" s="953">
        <v>50.25</v>
      </c>
      <c r="F9" s="954">
        <v>44</v>
      </c>
      <c r="G9" s="955">
        <v>47</v>
      </c>
    </row>
    <row r="10" spans="1:8" ht="26.4" customHeight="1">
      <c r="A10" s="77" t="s">
        <v>1961</v>
      </c>
      <c r="B10" s="953">
        <v>25.5</v>
      </c>
      <c r="C10" s="954">
        <v>23.75</v>
      </c>
      <c r="D10" s="955">
        <v>24</v>
      </c>
      <c r="E10" s="953">
        <v>26.25</v>
      </c>
      <c r="F10" s="954">
        <v>22.75</v>
      </c>
      <c r="G10" s="955">
        <v>22</v>
      </c>
    </row>
    <row r="11" spans="1:8" ht="26.4" customHeight="1">
      <c r="A11" s="77" t="s">
        <v>1962</v>
      </c>
      <c r="B11" s="953">
        <v>24</v>
      </c>
      <c r="C11" s="954">
        <v>20.25</v>
      </c>
      <c r="D11" s="955">
        <v>20</v>
      </c>
      <c r="E11" s="953">
        <v>24</v>
      </c>
      <c r="F11" s="954">
        <v>20.5</v>
      </c>
      <c r="G11" s="955">
        <v>21</v>
      </c>
    </row>
    <row r="12" spans="1:8" ht="26.4" customHeight="1">
      <c r="A12" s="956" t="s">
        <v>1963</v>
      </c>
      <c r="B12" s="957">
        <v>263.25</v>
      </c>
      <c r="C12" s="957">
        <v>233.5</v>
      </c>
      <c r="D12" s="958">
        <v>236</v>
      </c>
      <c r="E12" s="957">
        <v>255.5</v>
      </c>
      <c r="F12" s="957">
        <v>227.75</v>
      </c>
      <c r="G12" s="958">
        <v>224</v>
      </c>
      <c r="H12" s="959"/>
    </row>
    <row r="13" spans="1:8" ht="17.399999999999999" customHeight="1">
      <c r="A13" s="960"/>
      <c r="B13" s="961"/>
      <c r="C13" s="961"/>
      <c r="D13" s="962"/>
      <c r="E13" s="961"/>
      <c r="F13" s="961"/>
      <c r="G13" s="962"/>
      <c r="H13" s="959"/>
    </row>
    <row r="14" spans="1:8" s="964" customFormat="1" ht="25.2" customHeight="1">
      <c r="A14" s="1123" t="s">
        <v>1964</v>
      </c>
      <c r="B14" s="1123"/>
      <c r="C14" s="1123"/>
      <c r="D14" s="1123"/>
      <c r="E14" s="1123"/>
      <c r="F14" s="1123"/>
      <c r="G14" s="1123"/>
      <c r="H14" s="963"/>
    </row>
    <row r="15" spans="1:8" ht="16.2" customHeight="1">
      <c r="A15" s="965"/>
      <c r="B15" s="965"/>
      <c r="C15" s="965"/>
      <c r="D15" s="965"/>
      <c r="E15" s="965"/>
      <c r="F15" s="965"/>
      <c r="G15" s="965"/>
      <c r="H15" s="959"/>
    </row>
    <row r="16" spans="1:8" ht="46.95" customHeight="1">
      <c r="A16" s="77"/>
      <c r="B16" s="1111" t="s">
        <v>1965</v>
      </c>
      <c r="C16" s="1111"/>
      <c r="D16" s="69" t="s">
        <v>1966</v>
      </c>
      <c r="E16" s="1111" t="s">
        <v>1967</v>
      </c>
      <c r="F16" s="1111"/>
      <c r="G16" s="69" t="s">
        <v>1968</v>
      </c>
    </row>
    <row r="17" spans="1:7" ht="26.4" customHeight="1">
      <c r="A17" s="77" t="s">
        <v>1957</v>
      </c>
      <c r="B17" s="1111">
        <v>1.01</v>
      </c>
      <c r="C17" s="1111"/>
      <c r="D17" s="69">
        <v>1.05</v>
      </c>
      <c r="E17" s="1111">
        <v>0.96</v>
      </c>
      <c r="F17" s="1111"/>
      <c r="G17" s="69">
        <v>1.0900000000000001</v>
      </c>
    </row>
    <row r="18" spans="1:7" ht="26.4" customHeight="1">
      <c r="A18" s="77" t="s">
        <v>1959</v>
      </c>
      <c r="B18" s="1111">
        <v>1.58</v>
      </c>
      <c r="C18" s="1111"/>
      <c r="D18" s="69">
        <v>1.5</v>
      </c>
      <c r="E18" s="1432">
        <v>1.3</v>
      </c>
      <c r="F18" s="1432"/>
      <c r="G18" s="69">
        <v>1.52</v>
      </c>
    </row>
    <row r="19" spans="1:7" ht="26.4" customHeight="1">
      <c r="A19" s="77" t="s">
        <v>1960</v>
      </c>
      <c r="B19" s="1111">
        <v>0.46</v>
      </c>
      <c r="C19" s="1111"/>
      <c r="D19" s="69">
        <v>1.3</v>
      </c>
      <c r="E19" s="1111">
        <v>0.57999999999999996</v>
      </c>
      <c r="F19" s="1111"/>
      <c r="G19" s="69">
        <v>1.26</v>
      </c>
    </row>
    <row r="20" spans="1:7" ht="26.4" customHeight="1">
      <c r="A20" s="77" t="s">
        <v>1961</v>
      </c>
      <c r="B20" s="1111">
        <v>0.56999999999999995</v>
      </c>
      <c r="C20" s="1111"/>
      <c r="D20" s="69">
        <v>0.42</v>
      </c>
      <c r="E20" s="1111">
        <v>0.27</v>
      </c>
      <c r="F20" s="1111"/>
      <c r="G20" s="69">
        <v>0.41</v>
      </c>
    </row>
    <row r="21" spans="1:7" ht="26.4" customHeight="1">
      <c r="A21" s="77" t="s">
        <v>1962</v>
      </c>
      <c r="B21" s="1111">
        <v>0.2</v>
      </c>
      <c r="C21" s="1111"/>
      <c r="D21" s="69">
        <v>0.31</v>
      </c>
      <c r="E21" s="1111">
        <v>0.21</v>
      </c>
      <c r="F21" s="1111"/>
      <c r="G21" s="69">
        <v>0.31</v>
      </c>
    </row>
  </sheetData>
  <mergeCells count="19">
    <mergeCell ref="B19:C19"/>
    <mergeCell ref="E19:F19"/>
    <mergeCell ref="B20:C20"/>
    <mergeCell ref="E20:F20"/>
    <mergeCell ref="B21:C21"/>
    <mergeCell ref="E21:F21"/>
    <mergeCell ref="B18:C18"/>
    <mergeCell ref="E18:F18"/>
    <mergeCell ref="A1:G1"/>
    <mergeCell ref="A3:A5"/>
    <mergeCell ref="B3:D3"/>
    <mergeCell ref="E3:G3"/>
    <mergeCell ref="B4:D4"/>
    <mergeCell ref="E4:G4"/>
    <mergeCell ref="A14:G14"/>
    <mergeCell ref="B16:C16"/>
    <mergeCell ref="E16:F16"/>
    <mergeCell ref="B17:C17"/>
    <mergeCell ref="E17:F17"/>
  </mergeCells>
  <printOptions horizontalCentered="1"/>
  <pageMargins left="0.59055118110236215" right="0.59055118110236215" top="0.39370078740157483" bottom="0.78740157480314965" header="0" footer="0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35"/>
  <sheetViews>
    <sheetView zoomScaleNormal="100" workbookViewId="0">
      <selection activeCell="J24" sqref="J24"/>
    </sheetView>
  </sheetViews>
  <sheetFormatPr defaultRowHeight="13.2"/>
  <cols>
    <col min="1" max="7" width="12.6640625" customWidth="1"/>
  </cols>
  <sheetData>
    <row r="1" spans="1:7" ht="16.2" customHeight="1">
      <c r="A1" s="988" t="s">
        <v>229</v>
      </c>
      <c r="B1" s="988"/>
      <c r="C1" s="988"/>
      <c r="D1" s="988"/>
      <c r="E1" s="988"/>
      <c r="F1" s="988"/>
      <c r="G1" s="988"/>
    </row>
    <row r="2" spans="1:7" ht="21" customHeight="1">
      <c r="A2" s="988" t="s">
        <v>230</v>
      </c>
      <c r="B2" s="988"/>
      <c r="C2" s="988"/>
      <c r="D2" s="988"/>
      <c r="E2" s="988"/>
      <c r="F2" s="988"/>
      <c r="G2" s="988"/>
    </row>
    <row r="3" spans="1:7" ht="15.6" customHeight="1">
      <c r="A3" s="1022" t="s">
        <v>231</v>
      </c>
      <c r="B3" s="1022"/>
      <c r="C3" s="1022"/>
      <c r="D3" s="1022"/>
      <c r="E3" s="1022"/>
      <c r="F3" s="1022"/>
      <c r="G3" s="1022"/>
    </row>
    <row r="4" spans="1:7" s="105" customFormat="1" ht="19.2" customHeight="1">
      <c r="A4" s="1030" t="s">
        <v>149</v>
      </c>
      <c r="B4" s="1030" t="s">
        <v>94</v>
      </c>
      <c r="C4" s="1030"/>
      <c r="D4" s="1030"/>
      <c r="E4" s="1030" t="s">
        <v>232</v>
      </c>
      <c r="F4" s="1030"/>
      <c r="G4" s="1030"/>
    </row>
    <row r="5" spans="1:7" s="105" customFormat="1" ht="19.2" customHeight="1">
      <c r="A5" s="1030"/>
      <c r="B5" s="69" t="s">
        <v>233</v>
      </c>
      <c r="C5" s="69" t="s">
        <v>234</v>
      </c>
      <c r="D5" s="69" t="s">
        <v>48</v>
      </c>
      <c r="E5" s="69" t="s">
        <v>233</v>
      </c>
      <c r="F5" s="69" t="s">
        <v>234</v>
      </c>
      <c r="G5" s="69" t="s">
        <v>48</v>
      </c>
    </row>
    <row r="6" spans="1:7" s="105" customFormat="1" ht="23.4" customHeight="1">
      <c r="A6" s="69" t="s">
        <v>235</v>
      </c>
      <c r="B6" s="106">
        <v>68.66</v>
      </c>
      <c r="C6" s="106">
        <v>63.73</v>
      </c>
      <c r="D6" s="106">
        <v>73.239999999999995</v>
      </c>
      <c r="E6" s="106">
        <v>69.19</v>
      </c>
      <c r="F6" s="106">
        <v>63.73</v>
      </c>
      <c r="G6" s="106">
        <v>74.3</v>
      </c>
    </row>
    <row r="7" spans="1:7" s="105" customFormat="1" ht="23.4" customHeight="1">
      <c r="A7" s="69" t="s">
        <v>236</v>
      </c>
      <c r="B7" s="106">
        <v>68.540000000000006</v>
      </c>
      <c r="C7" s="106">
        <v>63.33</v>
      </c>
      <c r="D7" s="106">
        <v>73.459999999999994</v>
      </c>
      <c r="E7" s="106">
        <v>68.92</v>
      </c>
      <c r="F7" s="106">
        <v>63.37</v>
      </c>
      <c r="G7" s="106">
        <v>74.19</v>
      </c>
    </row>
    <row r="8" spans="1:7" s="105" customFormat="1" ht="23.4" customHeight="1">
      <c r="A8" s="69" t="s">
        <v>237</v>
      </c>
      <c r="B8" s="106">
        <v>67.150000000000006</v>
      </c>
      <c r="C8" s="106">
        <v>61.84</v>
      </c>
      <c r="D8" s="106">
        <v>72.44</v>
      </c>
      <c r="E8" s="106">
        <v>67.8</v>
      </c>
      <c r="F8" s="106">
        <v>61.91</v>
      </c>
      <c r="G8" s="106">
        <v>73.66</v>
      </c>
    </row>
    <row r="9" spans="1:7" s="105" customFormat="1" ht="23.4" customHeight="1">
      <c r="A9" s="69" t="s">
        <v>238</v>
      </c>
      <c r="B9" s="106">
        <v>64.22</v>
      </c>
      <c r="C9" s="106">
        <v>58.31</v>
      </c>
      <c r="D9" s="106">
        <v>70.709999999999994</v>
      </c>
      <c r="E9" s="106">
        <v>65.09</v>
      </c>
      <c r="F9" s="106">
        <v>58.81</v>
      </c>
      <c r="G9" s="106">
        <v>71.84</v>
      </c>
    </row>
    <row r="10" spans="1:7" s="105" customFormat="1" ht="23.4" customHeight="1">
      <c r="A10" s="69" t="s">
        <v>239</v>
      </c>
      <c r="B10" s="106">
        <v>62.91</v>
      </c>
      <c r="C10" s="106">
        <v>56.97</v>
      </c>
      <c r="D10" s="106">
        <v>69.69</v>
      </c>
      <c r="E10" s="106">
        <v>63.91</v>
      </c>
      <c r="F10" s="106">
        <v>57.48</v>
      </c>
      <c r="G10" s="106">
        <v>71.12</v>
      </c>
    </row>
    <row r="11" spans="1:7" s="105" customFormat="1" ht="23.4" customHeight="1">
      <c r="A11" s="69" t="s">
        <v>240</v>
      </c>
      <c r="B11" s="106">
        <v>64.66</v>
      </c>
      <c r="C11" s="106">
        <v>58.78</v>
      </c>
      <c r="D11" s="106">
        <v>71.209999999999994</v>
      </c>
      <c r="E11" s="106">
        <v>64.52</v>
      </c>
      <c r="F11" s="106">
        <v>58.12</v>
      </c>
      <c r="G11" s="106">
        <v>71.59</v>
      </c>
    </row>
    <row r="12" spans="1:7" s="105" customFormat="1" ht="23.4" customHeight="1">
      <c r="A12" s="69" t="s">
        <v>241</v>
      </c>
      <c r="B12" s="106">
        <v>65.709999999999994</v>
      </c>
      <c r="C12" s="106">
        <v>59.92</v>
      </c>
      <c r="D12" s="106">
        <v>71.900000000000006</v>
      </c>
      <c r="E12" s="106">
        <v>65.8</v>
      </c>
      <c r="F12" s="106">
        <v>59.62</v>
      </c>
      <c r="G12" s="106">
        <v>72.400000000000006</v>
      </c>
    </row>
    <row r="13" spans="1:7" s="105" customFormat="1" ht="23.4" customHeight="1">
      <c r="A13" s="69" t="s">
        <v>242</v>
      </c>
      <c r="B13" s="106">
        <v>65.89</v>
      </c>
      <c r="C13" s="106">
        <v>60.48</v>
      </c>
      <c r="D13" s="106">
        <v>71.61</v>
      </c>
      <c r="E13" s="106">
        <v>66.77</v>
      </c>
      <c r="F13" s="106">
        <v>60.9</v>
      </c>
      <c r="G13" s="106">
        <v>72.87</v>
      </c>
    </row>
    <row r="14" spans="1:7" s="105" customFormat="1" ht="23.4" customHeight="1">
      <c r="A14" s="69" t="s">
        <v>243</v>
      </c>
      <c r="B14" s="106">
        <v>65.83</v>
      </c>
      <c r="C14" s="106">
        <v>60.44</v>
      </c>
      <c r="D14" s="106">
        <v>71.52</v>
      </c>
      <c r="E14" s="106">
        <v>67.069999999999993</v>
      </c>
      <c r="F14" s="106">
        <v>61.22</v>
      </c>
      <c r="G14" s="106">
        <v>73.13</v>
      </c>
    </row>
    <row r="15" spans="1:7" s="105" customFormat="1" ht="23.4" customHeight="1">
      <c r="A15" s="69" t="s">
        <v>244</v>
      </c>
      <c r="B15" s="106">
        <v>64.930000000000007</v>
      </c>
      <c r="C15" s="106">
        <v>59.31</v>
      </c>
      <c r="D15" s="106">
        <v>71.03</v>
      </c>
      <c r="E15" s="106">
        <v>65.92</v>
      </c>
      <c r="F15" s="106">
        <v>59.87</v>
      </c>
      <c r="G15" s="106">
        <v>72.400000000000006</v>
      </c>
    </row>
    <row r="16" spans="1:7" s="105" customFormat="1" ht="23.4" customHeight="1">
      <c r="A16" s="69" t="s">
        <v>245</v>
      </c>
      <c r="B16" s="106">
        <v>63.57</v>
      </c>
      <c r="C16" s="106">
        <v>57.46</v>
      </c>
      <c r="D16" s="106">
        <v>70.52</v>
      </c>
      <c r="E16" s="106">
        <v>65.34</v>
      </c>
      <c r="F16" s="106">
        <v>59.03</v>
      </c>
      <c r="G16" s="106">
        <v>72.260000000000005</v>
      </c>
    </row>
    <row r="17" spans="1:7" s="105" customFormat="1" ht="23.4" customHeight="1">
      <c r="A17" s="69" t="s">
        <v>246</v>
      </c>
      <c r="B17" s="106">
        <v>63.02</v>
      </c>
      <c r="C17" s="106">
        <v>57.22</v>
      </c>
      <c r="D17" s="106">
        <v>69.73</v>
      </c>
      <c r="E17" s="106">
        <v>65.23</v>
      </c>
      <c r="F17" s="106">
        <v>58.92</v>
      </c>
      <c r="G17" s="106">
        <v>72.17</v>
      </c>
    </row>
    <row r="18" spans="1:7" s="105" customFormat="1" ht="23.4" customHeight="1">
      <c r="A18" s="69" t="s">
        <v>247</v>
      </c>
      <c r="B18" s="106">
        <v>62.19</v>
      </c>
      <c r="C18" s="106">
        <v>56.09</v>
      </c>
      <c r="D18" s="106">
        <v>69.36</v>
      </c>
      <c r="E18" s="106">
        <v>64.95</v>
      </c>
      <c r="F18" s="106">
        <v>58.68</v>
      </c>
      <c r="G18" s="106">
        <v>71.900000000000006</v>
      </c>
    </row>
    <row r="19" spans="1:7" s="105" customFormat="1" ht="23.4" customHeight="1">
      <c r="A19" s="69" t="s">
        <v>248</v>
      </c>
      <c r="B19" s="106">
        <v>61.35</v>
      </c>
      <c r="C19" s="106">
        <v>55.04</v>
      </c>
      <c r="D19" s="106">
        <v>68.91</v>
      </c>
      <c r="E19" s="106">
        <v>64.84</v>
      </c>
      <c r="F19" s="106">
        <v>58.53</v>
      </c>
      <c r="G19" s="106">
        <v>71.849999999999994</v>
      </c>
    </row>
    <row r="20" spans="1:7" s="105" customFormat="1" ht="23.4" customHeight="1">
      <c r="A20" s="69" t="s">
        <v>249</v>
      </c>
      <c r="B20" s="106">
        <v>61.36</v>
      </c>
      <c r="C20" s="106">
        <v>55.11</v>
      </c>
      <c r="D20" s="106">
        <v>68.739999999999995</v>
      </c>
      <c r="E20" s="106">
        <v>65.31</v>
      </c>
      <c r="F20" s="106">
        <v>58.91</v>
      </c>
      <c r="G20" s="106">
        <v>72.36</v>
      </c>
    </row>
    <row r="21" spans="1:7" s="105" customFormat="1" ht="23.4" customHeight="1">
      <c r="A21" s="69" t="s">
        <v>250</v>
      </c>
      <c r="B21" s="106">
        <v>61.48</v>
      </c>
      <c r="C21" s="106">
        <v>54.86</v>
      </c>
      <c r="D21" s="106">
        <v>69.349999999999994</v>
      </c>
      <c r="E21" s="106">
        <v>65.37</v>
      </c>
      <c r="F21" s="106">
        <v>58.92</v>
      </c>
      <c r="G21" s="106">
        <v>72.47</v>
      </c>
    </row>
    <row r="22" spans="1:7" s="105" customFormat="1" ht="23.4" customHeight="1">
      <c r="A22" s="69" t="s">
        <v>251</v>
      </c>
      <c r="B22" s="107">
        <v>64.13</v>
      </c>
      <c r="C22" s="107">
        <v>58.02</v>
      </c>
      <c r="D22" s="107">
        <v>70.88</v>
      </c>
      <c r="E22" s="108">
        <v>66.69</v>
      </c>
      <c r="F22" s="108">
        <v>60.43</v>
      </c>
      <c r="G22" s="108">
        <v>73.34</v>
      </c>
    </row>
    <row r="23" spans="1:7" s="105" customFormat="1" ht="23.4" customHeight="1">
      <c r="A23" s="69" t="s">
        <v>252</v>
      </c>
      <c r="B23" s="107">
        <v>65.790000000000006</v>
      </c>
      <c r="C23" s="107">
        <v>59.67</v>
      </c>
      <c r="D23" s="107">
        <v>72.39</v>
      </c>
      <c r="E23" s="108">
        <v>67.61</v>
      </c>
      <c r="F23" s="108">
        <v>61.46</v>
      </c>
      <c r="G23" s="108">
        <v>74.02</v>
      </c>
    </row>
    <row r="24" spans="1:7" s="105" customFormat="1" ht="23.4" customHeight="1">
      <c r="A24" s="107" t="s">
        <v>253</v>
      </c>
      <c r="B24" s="107">
        <v>66.52</v>
      </c>
      <c r="C24" s="107">
        <v>60.37</v>
      </c>
      <c r="D24" s="107">
        <v>72.989999999999995</v>
      </c>
      <c r="E24" s="107">
        <v>67.989999999999995</v>
      </c>
      <c r="F24" s="107">
        <v>61.92</v>
      </c>
      <c r="G24" s="107">
        <v>74.28</v>
      </c>
    </row>
    <row r="25" spans="1:7" ht="23.4" customHeight="1">
      <c r="A25" s="107" t="s">
        <v>254</v>
      </c>
      <c r="B25" s="107">
        <v>67.69</v>
      </c>
      <c r="C25" s="107">
        <v>62.15</v>
      </c>
      <c r="D25" s="107">
        <v>73.22</v>
      </c>
      <c r="E25" s="107">
        <v>68.78</v>
      </c>
      <c r="F25" s="107">
        <v>62.87</v>
      </c>
      <c r="G25" s="107">
        <v>74.790000000000006</v>
      </c>
    </row>
    <row r="26" spans="1:7" ht="23.4" customHeight="1">
      <c r="A26" s="109" t="s">
        <v>255</v>
      </c>
      <c r="B26" s="107">
        <v>68.75</v>
      </c>
      <c r="C26" s="107">
        <v>63.26</v>
      </c>
      <c r="D26" s="107">
        <v>74.16</v>
      </c>
      <c r="E26" s="107">
        <v>68.94</v>
      </c>
      <c r="F26" s="107">
        <v>63.09</v>
      </c>
      <c r="G26" s="107">
        <v>74.88</v>
      </c>
    </row>
    <row r="27" spans="1:7" ht="23.4" customHeight="1">
      <c r="A27" s="109" t="s">
        <v>256</v>
      </c>
      <c r="B27" s="107">
        <v>69.900000000000006</v>
      </c>
      <c r="C27" s="107">
        <v>64.38</v>
      </c>
      <c r="D27" s="107">
        <v>75.260000000000005</v>
      </c>
      <c r="E27" s="107">
        <v>69.83</v>
      </c>
      <c r="F27" s="107">
        <v>64.040000000000006</v>
      </c>
      <c r="G27" s="107">
        <v>75.61</v>
      </c>
    </row>
    <row r="28" spans="1:7" ht="23.4" customHeight="1">
      <c r="A28" s="109" t="s">
        <v>257</v>
      </c>
      <c r="B28" s="107">
        <v>70.12</v>
      </c>
      <c r="C28" s="107">
        <v>64.819999999999993</v>
      </c>
      <c r="D28" s="107">
        <v>75.17</v>
      </c>
      <c r="E28" s="107">
        <v>70.239999999999995</v>
      </c>
      <c r="F28" s="107">
        <v>64.56</v>
      </c>
      <c r="G28" s="107">
        <v>75.86</v>
      </c>
    </row>
    <row r="29" spans="1:7" ht="23.4" customHeight="1">
      <c r="A29" s="109" t="s">
        <v>258</v>
      </c>
      <c r="B29" s="107">
        <v>70.510000000000005</v>
      </c>
      <c r="C29" s="107">
        <v>65.099999999999994</v>
      </c>
      <c r="D29" s="107">
        <v>75.680000000000007</v>
      </c>
      <c r="E29" s="107">
        <v>70.760000000000005</v>
      </c>
      <c r="F29" s="107">
        <v>65.13</v>
      </c>
      <c r="G29" s="107">
        <v>76.3</v>
      </c>
    </row>
    <row r="30" spans="1:7" ht="23.4" customHeight="1">
      <c r="A30" s="109" t="s">
        <v>259</v>
      </c>
      <c r="B30" s="107">
        <v>70.28</v>
      </c>
      <c r="C30" s="107">
        <v>64.819999999999993</v>
      </c>
      <c r="D30" s="107">
        <v>75.58</v>
      </c>
      <c r="E30" s="107">
        <v>70.930000000000007</v>
      </c>
      <c r="F30" s="107">
        <v>65.290000000000006</v>
      </c>
      <c r="G30" s="107">
        <v>76.47</v>
      </c>
    </row>
    <row r="31" spans="1:7" ht="23.4" customHeight="1">
      <c r="A31" s="109" t="s">
        <v>260</v>
      </c>
      <c r="B31" s="107">
        <v>70.58</v>
      </c>
      <c r="C31" s="107">
        <v>65.5</v>
      </c>
      <c r="D31" s="107">
        <v>75.400000000000006</v>
      </c>
      <c r="E31" s="107">
        <v>71.39</v>
      </c>
      <c r="F31" s="107">
        <v>65.92</v>
      </c>
      <c r="G31" s="107">
        <v>76.709999999999994</v>
      </c>
    </row>
    <row r="32" spans="1:7" ht="23.4" customHeight="1">
      <c r="A32" s="109" t="s">
        <v>261</v>
      </c>
      <c r="B32" s="107">
        <v>71.92</v>
      </c>
      <c r="C32" s="107">
        <v>66.98</v>
      </c>
      <c r="D32" s="107">
        <v>76.540000000000006</v>
      </c>
      <c r="E32" s="107">
        <v>71.87</v>
      </c>
      <c r="F32" s="107">
        <v>66.5</v>
      </c>
      <c r="G32" s="107">
        <v>77.06</v>
      </c>
    </row>
    <row r="33" spans="1:11" ht="23.4" customHeight="1">
      <c r="A33" s="109" t="s">
        <v>262</v>
      </c>
      <c r="B33" s="107">
        <v>72.62</v>
      </c>
      <c r="C33" s="107">
        <v>67.599999999999994</v>
      </c>
      <c r="D33" s="107">
        <v>77.290000000000006</v>
      </c>
      <c r="E33" s="110">
        <v>72.7</v>
      </c>
      <c r="F33" s="110">
        <v>67.510000000000005</v>
      </c>
      <c r="G33" s="110">
        <v>77.64</v>
      </c>
    </row>
    <row r="34" spans="1:11" ht="23.4" customHeight="1">
      <c r="A34" s="109" t="s">
        <v>263</v>
      </c>
      <c r="B34" s="107">
        <v>72.92</v>
      </c>
      <c r="C34" s="107">
        <v>67.94</v>
      </c>
      <c r="D34" s="107">
        <v>77.540000000000006</v>
      </c>
      <c r="E34" s="110">
        <v>72.91</v>
      </c>
      <c r="F34" s="110">
        <v>67.75</v>
      </c>
      <c r="G34" s="110">
        <v>77.819999999999993</v>
      </c>
      <c r="K34" s="111"/>
    </row>
    <row r="35" spans="1:11" ht="23.4" customHeight="1">
      <c r="A35" s="109" t="s">
        <v>264</v>
      </c>
      <c r="B35" s="100">
        <v>73.56</v>
      </c>
      <c r="C35" s="782">
        <v>68.7</v>
      </c>
      <c r="D35" s="100">
        <v>77.989999999999995</v>
      </c>
      <c r="E35" s="100">
        <v>73.34</v>
      </c>
      <c r="F35" s="100">
        <v>68.239999999999995</v>
      </c>
      <c r="G35" s="100">
        <v>78.17</v>
      </c>
    </row>
  </sheetData>
  <mergeCells count="6">
    <mergeCell ref="A1:G1"/>
    <mergeCell ref="A2:G2"/>
    <mergeCell ref="A3:G3"/>
    <mergeCell ref="A4:A5"/>
    <mergeCell ref="B4:D4"/>
    <mergeCell ref="E4:G4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32"/>
  <sheetViews>
    <sheetView zoomScaleNormal="100" workbookViewId="0">
      <selection sqref="A1:F1"/>
    </sheetView>
  </sheetViews>
  <sheetFormatPr defaultColWidth="8.88671875" defaultRowHeight="14.4"/>
  <cols>
    <col min="1" max="1" width="3.44140625" style="902" customWidth="1"/>
    <col min="2" max="2" width="63.6640625" style="903" customWidth="1"/>
    <col min="3" max="4" width="5.88671875" style="724" customWidth="1"/>
    <col min="5" max="6" width="4.5546875" style="724" customWidth="1"/>
    <col min="7" max="16384" width="8.88671875" style="724"/>
  </cols>
  <sheetData>
    <row r="1" spans="1:6">
      <c r="A1" s="1033" t="s">
        <v>1776</v>
      </c>
      <c r="B1" s="1033"/>
      <c r="C1" s="1033"/>
      <c r="D1" s="1033"/>
      <c r="E1" s="1033"/>
      <c r="F1" s="1033"/>
    </row>
    <row r="2" spans="1:6">
      <c r="A2" s="1034" t="s">
        <v>1777</v>
      </c>
      <c r="B2" s="1034"/>
      <c r="C2" s="1034"/>
      <c r="D2" s="1034"/>
      <c r="E2" s="1034"/>
      <c r="F2" s="1034"/>
    </row>
    <row r="3" spans="1:6" ht="20.399999999999999">
      <c r="A3" s="889" t="s">
        <v>785</v>
      </c>
      <c r="B3" s="890" t="s">
        <v>1778</v>
      </c>
      <c r="C3" s="889" t="s">
        <v>1779</v>
      </c>
      <c r="D3" s="889" t="s">
        <v>1780</v>
      </c>
      <c r="E3" s="889" t="s">
        <v>1781</v>
      </c>
      <c r="F3" s="889" t="s">
        <v>1782</v>
      </c>
    </row>
    <row r="4" spans="1:6" ht="15.6">
      <c r="A4" s="1035" t="s">
        <v>1783</v>
      </c>
      <c r="B4" s="1035"/>
      <c r="C4" s="1035"/>
      <c r="D4" s="1035"/>
      <c r="E4" s="1035"/>
      <c r="F4" s="1035"/>
    </row>
    <row r="5" spans="1:6" ht="15.6">
      <c r="A5" s="1036" t="s">
        <v>1784</v>
      </c>
      <c r="B5" s="1037"/>
      <c r="C5" s="1037"/>
      <c r="D5" s="1037"/>
      <c r="E5" s="1037"/>
      <c r="F5" s="1038"/>
    </row>
    <row r="6" spans="1:6" ht="16.2">
      <c r="A6" s="1039" t="s">
        <v>1785</v>
      </c>
      <c r="B6" s="1039"/>
      <c r="C6" s="1039"/>
      <c r="D6" s="1039"/>
      <c r="E6" s="1039"/>
      <c r="F6" s="1039"/>
    </row>
    <row r="7" spans="1:6" ht="31.2">
      <c r="A7" s="891">
        <v>1</v>
      </c>
      <c r="B7" s="892" t="s">
        <v>1786</v>
      </c>
      <c r="C7" s="893">
        <v>359</v>
      </c>
      <c r="D7" s="893">
        <v>890</v>
      </c>
      <c r="E7" s="894"/>
      <c r="F7" s="894"/>
    </row>
    <row r="8" spans="1:6" ht="15.6">
      <c r="A8" s="891">
        <v>2</v>
      </c>
      <c r="B8" s="892" t="s">
        <v>1787</v>
      </c>
      <c r="C8" s="895">
        <v>121</v>
      </c>
      <c r="D8" s="894">
        <v>387</v>
      </c>
      <c r="E8" s="894"/>
      <c r="F8" s="894"/>
    </row>
    <row r="9" spans="1:6">
      <c r="A9" s="891"/>
      <c r="B9" s="896" t="s">
        <v>892</v>
      </c>
      <c r="C9" s="897">
        <v>480</v>
      </c>
      <c r="D9" s="898">
        <v>1277</v>
      </c>
      <c r="E9" s="898"/>
      <c r="F9" s="898"/>
    </row>
    <row r="10" spans="1:6" ht="16.2">
      <c r="A10" s="1032" t="s">
        <v>1788</v>
      </c>
      <c r="B10" s="1032"/>
      <c r="C10" s="1032"/>
      <c r="D10" s="1032"/>
      <c r="E10" s="1032"/>
      <c r="F10" s="1032"/>
    </row>
    <row r="11" spans="1:6" ht="31.2">
      <c r="A11" s="891">
        <v>1</v>
      </c>
      <c r="B11" s="892" t="s">
        <v>1789</v>
      </c>
      <c r="C11" s="895">
        <v>231</v>
      </c>
      <c r="D11" s="894">
        <v>400</v>
      </c>
      <c r="E11" s="894"/>
      <c r="F11" s="894"/>
    </row>
    <row r="12" spans="1:6" ht="15.6">
      <c r="A12" s="891">
        <v>2</v>
      </c>
      <c r="B12" s="892" t="s">
        <v>1790</v>
      </c>
      <c r="C12" s="895">
        <v>104</v>
      </c>
      <c r="D12" s="894">
        <v>232</v>
      </c>
      <c r="E12" s="894"/>
      <c r="F12" s="894">
        <v>7</v>
      </c>
    </row>
    <row r="13" spans="1:6" ht="15.6">
      <c r="A13" s="891">
        <v>3</v>
      </c>
      <c r="B13" s="892" t="s">
        <v>1791</v>
      </c>
      <c r="C13" s="895">
        <v>96</v>
      </c>
      <c r="D13" s="894">
        <v>160</v>
      </c>
      <c r="E13" s="894"/>
      <c r="F13" s="894"/>
    </row>
    <row r="14" spans="1:6" ht="15.6">
      <c r="A14" s="891">
        <v>4</v>
      </c>
      <c r="B14" s="899" t="s">
        <v>1792</v>
      </c>
      <c r="C14" s="895">
        <v>164</v>
      </c>
      <c r="D14" s="894">
        <v>90</v>
      </c>
      <c r="E14" s="894"/>
      <c r="F14" s="894"/>
    </row>
    <row r="15" spans="1:6" ht="31.2">
      <c r="A15" s="891">
        <v>5</v>
      </c>
      <c r="B15" s="892" t="s">
        <v>1793</v>
      </c>
      <c r="C15" s="895">
        <v>54</v>
      </c>
      <c r="D15" s="894">
        <v>125</v>
      </c>
      <c r="E15" s="894">
        <v>2</v>
      </c>
      <c r="F15" s="894">
        <v>2</v>
      </c>
    </row>
    <row r="16" spans="1:6" ht="31.2">
      <c r="A16" s="891">
        <v>6</v>
      </c>
      <c r="B16" s="892" t="s">
        <v>1794</v>
      </c>
      <c r="C16" s="895">
        <v>79</v>
      </c>
      <c r="D16" s="894">
        <v>145</v>
      </c>
      <c r="E16" s="894"/>
      <c r="F16" s="894"/>
    </row>
    <row r="17" spans="1:6" ht="31.2">
      <c r="A17" s="891">
        <v>7</v>
      </c>
      <c r="B17" s="892" t="s">
        <v>1795</v>
      </c>
      <c r="C17" s="895">
        <v>12</v>
      </c>
      <c r="D17" s="894">
        <v>15</v>
      </c>
      <c r="E17" s="894"/>
      <c r="F17" s="894"/>
    </row>
    <row r="18" spans="1:6">
      <c r="A18" s="891"/>
      <c r="B18" s="896" t="s">
        <v>892</v>
      </c>
      <c r="C18" s="897">
        <v>740</v>
      </c>
      <c r="D18" s="898">
        <v>1167</v>
      </c>
      <c r="E18" s="898">
        <v>2</v>
      </c>
      <c r="F18" s="898">
        <v>9</v>
      </c>
    </row>
    <row r="19" spans="1:6" ht="16.2">
      <c r="A19" s="1031" t="s">
        <v>1796</v>
      </c>
      <c r="B19" s="1031"/>
      <c r="C19" s="1031"/>
      <c r="D19" s="1031"/>
      <c r="E19" s="1031"/>
      <c r="F19" s="1031"/>
    </row>
    <row r="20" spans="1:6" ht="31.2">
      <c r="A20" s="891">
        <v>1</v>
      </c>
      <c r="B20" s="892" t="s">
        <v>1797</v>
      </c>
      <c r="C20" s="895">
        <v>68</v>
      </c>
      <c r="D20" s="894">
        <v>70</v>
      </c>
      <c r="E20" s="894">
        <v>1</v>
      </c>
      <c r="F20" s="894"/>
    </row>
    <row r="21" spans="1:6">
      <c r="A21" s="891"/>
      <c r="B21" s="896" t="s">
        <v>892</v>
      </c>
      <c r="C21" s="897">
        <v>68</v>
      </c>
      <c r="D21" s="898">
        <v>70</v>
      </c>
      <c r="E21" s="898">
        <v>1</v>
      </c>
      <c r="F21" s="898"/>
    </row>
    <row r="22" spans="1:6" ht="16.2">
      <c r="A22" s="1032" t="s">
        <v>1798</v>
      </c>
      <c r="B22" s="1032"/>
      <c r="C22" s="1032"/>
      <c r="D22" s="1032"/>
      <c r="E22" s="1032"/>
      <c r="F22" s="1032"/>
    </row>
    <row r="23" spans="1:6" ht="31.2">
      <c r="A23" s="891">
        <v>1</v>
      </c>
      <c r="B23" s="900" t="s">
        <v>1799</v>
      </c>
      <c r="C23" s="895">
        <v>41</v>
      </c>
      <c r="D23" s="894">
        <v>50</v>
      </c>
      <c r="E23" s="890">
        <v>19</v>
      </c>
      <c r="F23" s="894"/>
    </row>
    <row r="24" spans="1:6" ht="31.2">
      <c r="A24" s="891">
        <v>2</v>
      </c>
      <c r="B24" s="900" t="s">
        <v>1800</v>
      </c>
      <c r="C24" s="895">
        <v>51</v>
      </c>
      <c r="D24" s="894">
        <v>60</v>
      </c>
      <c r="E24" s="890"/>
      <c r="F24" s="894">
        <v>4</v>
      </c>
    </row>
    <row r="25" spans="1:6" ht="31.2">
      <c r="A25" s="891">
        <v>3</v>
      </c>
      <c r="B25" s="900" t="s">
        <v>1801</v>
      </c>
      <c r="C25" s="895">
        <v>41</v>
      </c>
      <c r="D25" s="894">
        <v>62</v>
      </c>
      <c r="E25" s="890">
        <v>14</v>
      </c>
      <c r="F25" s="894"/>
    </row>
    <row r="26" spans="1:6" ht="31.2">
      <c r="A26" s="891">
        <v>4</v>
      </c>
      <c r="B26" s="901" t="s">
        <v>1802</v>
      </c>
      <c r="C26" s="895">
        <v>81</v>
      </c>
      <c r="D26" s="894">
        <v>30</v>
      </c>
      <c r="E26" s="890">
        <v>23</v>
      </c>
      <c r="F26" s="894"/>
    </row>
    <row r="27" spans="1:6" ht="31.2">
      <c r="A27" s="891">
        <v>5</v>
      </c>
      <c r="B27" s="900" t="s">
        <v>1803</v>
      </c>
      <c r="C27" s="895">
        <v>61</v>
      </c>
      <c r="D27" s="894">
        <v>200</v>
      </c>
      <c r="E27" s="890">
        <v>10</v>
      </c>
      <c r="F27" s="894"/>
    </row>
    <row r="28" spans="1:6" ht="31.2">
      <c r="A28" s="891">
        <v>6</v>
      </c>
      <c r="B28" s="900" t="s">
        <v>1804</v>
      </c>
      <c r="C28" s="895">
        <v>63</v>
      </c>
      <c r="D28" s="894">
        <v>118</v>
      </c>
      <c r="E28" s="890">
        <v>18</v>
      </c>
      <c r="F28" s="894"/>
    </row>
    <row r="29" spans="1:6" ht="31.2">
      <c r="A29" s="891">
        <v>7</v>
      </c>
      <c r="B29" s="900" t="s">
        <v>1805</v>
      </c>
      <c r="C29" s="895">
        <v>12</v>
      </c>
      <c r="D29" s="894">
        <v>42</v>
      </c>
      <c r="E29" s="890">
        <v>11</v>
      </c>
      <c r="F29" s="894"/>
    </row>
    <row r="30" spans="1:6" ht="31.2">
      <c r="A30" s="891">
        <v>8</v>
      </c>
      <c r="B30" s="900" t="s">
        <v>1806</v>
      </c>
      <c r="C30" s="895">
        <v>24</v>
      </c>
      <c r="D30" s="894">
        <v>80</v>
      </c>
      <c r="E30" s="890">
        <v>12</v>
      </c>
      <c r="F30" s="894"/>
    </row>
    <row r="31" spans="1:6" ht="31.2">
      <c r="A31" s="891">
        <v>9</v>
      </c>
      <c r="B31" s="900" t="s">
        <v>1807</v>
      </c>
      <c r="C31" s="895">
        <v>17</v>
      </c>
      <c r="D31" s="894">
        <v>49</v>
      </c>
      <c r="E31" s="890">
        <v>15</v>
      </c>
      <c r="F31" s="894"/>
    </row>
    <row r="32" spans="1:6" ht="31.2">
      <c r="A32" s="891">
        <v>10</v>
      </c>
      <c r="B32" s="900" t="s">
        <v>1808</v>
      </c>
      <c r="C32" s="895">
        <v>20</v>
      </c>
      <c r="D32" s="894">
        <v>55</v>
      </c>
      <c r="E32" s="890">
        <v>17</v>
      </c>
      <c r="F32" s="894"/>
    </row>
  </sheetData>
  <mergeCells count="8">
    <mergeCell ref="A19:F19"/>
    <mergeCell ref="A22:F22"/>
    <mergeCell ref="A1:F1"/>
    <mergeCell ref="A2:F2"/>
    <mergeCell ref="A4:F4"/>
    <mergeCell ref="A5:F5"/>
    <mergeCell ref="A6:F6"/>
    <mergeCell ref="A10:F10"/>
  </mergeCells>
  <printOptions horizontalCentered="1" verticalCentered="1"/>
  <pageMargins left="0.59055118110236227" right="0.59055118110236227" top="0.39370078740157483" bottom="0.78740157480314965" header="0" footer="0"/>
  <pageSetup paperSize="9" orientation="portrait" horizontalDpi="4294967294" vertic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29"/>
  <sheetViews>
    <sheetView topLeftCell="A13" zoomScaleNormal="100" workbookViewId="0">
      <selection activeCell="I26" sqref="I26"/>
    </sheetView>
  </sheetViews>
  <sheetFormatPr defaultColWidth="8.88671875" defaultRowHeight="14.4"/>
  <cols>
    <col min="1" max="1" width="3.44140625" style="902" customWidth="1"/>
    <col min="2" max="2" width="63.6640625" style="903" customWidth="1"/>
    <col min="3" max="4" width="5.88671875" style="724" customWidth="1"/>
    <col min="5" max="6" width="4.5546875" style="724" customWidth="1"/>
    <col min="7" max="16384" width="8.88671875" style="724"/>
  </cols>
  <sheetData>
    <row r="1" spans="1:6" ht="20.399999999999999" customHeight="1">
      <c r="A1" s="1043" t="s">
        <v>1809</v>
      </c>
      <c r="B1" s="1043"/>
      <c r="C1" s="1043"/>
      <c r="D1" s="1043"/>
      <c r="E1" s="1043"/>
      <c r="F1" s="1043"/>
    </row>
    <row r="2" spans="1:6" ht="20.399999999999999" customHeight="1">
      <c r="A2" s="1044" t="s">
        <v>1777</v>
      </c>
      <c r="B2" s="1044"/>
      <c r="C2" s="1044"/>
      <c r="D2" s="1044"/>
      <c r="E2" s="1044"/>
      <c r="F2" s="1044"/>
    </row>
    <row r="3" spans="1:6" ht="20.399999999999999">
      <c r="A3" s="391" t="s">
        <v>785</v>
      </c>
      <c r="B3" s="904" t="s">
        <v>1778</v>
      </c>
      <c r="C3" s="391" t="s">
        <v>1779</v>
      </c>
      <c r="D3" s="391" t="s">
        <v>1780</v>
      </c>
      <c r="E3" s="391" t="s">
        <v>1781</v>
      </c>
      <c r="F3" s="391" t="s">
        <v>1782</v>
      </c>
    </row>
    <row r="4" spans="1:6" ht="15.6">
      <c r="A4" s="1045" t="s">
        <v>1783</v>
      </c>
      <c r="B4" s="1045"/>
      <c r="C4" s="1045"/>
      <c r="D4" s="1045"/>
      <c r="E4" s="1045"/>
      <c r="F4" s="1045"/>
    </row>
    <row r="5" spans="1:6" ht="16.2">
      <c r="A5" s="1046" t="s">
        <v>1798</v>
      </c>
      <c r="B5" s="1046"/>
      <c r="C5" s="1046"/>
      <c r="D5" s="1046"/>
      <c r="E5" s="1046"/>
      <c r="F5" s="1046"/>
    </row>
    <row r="6" spans="1:6" ht="31.2">
      <c r="A6" s="905">
        <v>11</v>
      </c>
      <c r="B6" s="906" t="s">
        <v>1810</v>
      </c>
      <c r="C6" s="907">
        <v>26</v>
      </c>
      <c r="D6" s="908">
        <v>30</v>
      </c>
      <c r="E6" s="904">
        <v>12</v>
      </c>
      <c r="F6" s="908">
        <v>1</v>
      </c>
    </row>
    <row r="7" spans="1:6" ht="31.2">
      <c r="A7" s="905">
        <v>12</v>
      </c>
      <c r="B7" s="906" t="s">
        <v>1811</v>
      </c>
      <c r="C7" s="907">
        <v>18</v>
      </c>
      <c r="D7" s="908">
        <v>55</v>
      </c>
      <c r="E7" s="904">
        <v>15</v>
      </c>
      <c r="F7" s="908"/>
    </row>
    <row r="8" spans="1:6" ht="31.2">
      <c r="A8" s="905">
        <v>13</v>
      </c>
      <c r="B8" s="906" t="s">
        <v>1812</v>
      </c>
      <c r="C8" s="907">
        <v>22</v>
      </c>
      <c r="D8" s="908">
        <v>57</v>
      </c>
      <c r="E8" s="908">
        <v>21</v>
      </c>
      <c r="F8" s="908"/>
    </row>
    <row r="9" spans="1:6" ht="31.2">
      <c r="A9" s="905">
        <v>14</v>
      </c>
      <c r="B9" s="906" t="s">
        <v>1813</v>
      </c>
      <c r="C9" s="907">
        <v>64</v>
      </c>
      <c r="D9" s="908">
        <v>201</v>
      </c>
      <c r="E9" s="908">
        <v>18</v>
      </c>
      <c r="F9" s="908">
        <v>2</v>
      </c>
    </row>
    <row r="10" spans="1:6">
      <c r="A10" s="905"/>
      <c r="B10" s="909" t="s">
        <v>892</v>
      </c>
      <c r="C10" s="910">
        <v>541</v>
      </c>
      <c r="D10" s="911">
        <v>1089</v>
      </c>
      <c r="E10" s="911">
        <v>205</v>
      </c>
      <c r="F10" s="911">
        <v>7</v>
      </c>
    </row>
    <row r="11" spans="1:6" ht="21.6" customHeight="1">
      <c r="A11" s="1040" t="s">
        <v>1814</v>
      </c>
      <c r="B11" s="1040"/>
      <c r="C11" s="1040"/>
      <c r="D11" s="1040"/>
      <c r="E11" s="1040"/>
      <c r="F11" s="1040"/>
    </row>
    <row r="12" spans="1:6" ht="31.2">
      <c r="A12" s="905">
        <v>1</v>
      </c>
      <c r="B12" s="912" t="s">
        <v>1815</v>
      </c>
      <c r="C12" s="907">
        <v>120</v>
      </c>
      <c r="D12" s="908">
        <v>450</v>
      </c>
      <c r="E12" s="908"/>
      <c r="F12" s="908"/>
    </row>
    <row r="13" spans="1:6">
      <c r="A13" s="905"/>
      <c r="B13" s="909" t="s">
        <v>892</v>
      </c>
      <c r="C13" s="910">
        <v>120</v>
      </c>
      <c r="D13" s="911">
        <v>450</v>
      </c>
      <c r="E13" s="911"/>
      <c r="F13" s="911"/>
    </row>
    <row r="14" spans="1:6" ht="21" customHeight="1">
      <c r="A14" s="1040" t="s">
        <v>1816</v>
      </c>
      <c r="B14" s="1040"/>
      <c r="C14" s="1040"/>
      <c r="D14" s="1040"/>
      <c r="E14" s="1040"/>
      <c r="F14" s="1040"/>
    </row>
    <row r="15" spans="1:6" ht="31.2">
      <c r="A15" s="905">
        <v>1</v>
      </c>
      <c r="B15" s="912" t="s">
        <v>1817</v>
      </c>
      <c r="C15" s="907">
        <v>42</v>
      </c>
      <c r="D15" s="908">
        <v>380</v>
      </c>
      <c r="E15" s="908"/>
      <c r="F15" s="908"/>
    </row>
    <row r="16" spans="1:6" ht="31.2">
      <c r="A16" s="905">
        <v>2</v>
      </c>
      <c r="B16" s="912" t="s">
        <v>1818</v>
      </c>
      <c r="C16" s="907">
        <v>23</v>
      </c>
      <c r="D16" s="908">
        <v>390</v>
      </c>
      <c r="E16" s="908"/>
      <c r="F16" s="908"/>
    </row>
    <row r="17" spans="1:6" ht="15.6">
      <c r="A17" s="905">
        <v>3</v>
      </c>
      <c r="B17" s="912" t="s">
        <v>1819</v>
      </c>
      <c r="C17" s="907">
        <v>57</v>
      </c>
      <c r="D17" s="908">
        <v>178</v>
      </c>
      <c r="E17" s="908"/>
      <c r="F17" s="908"/>
    </row>
    <row r="18" spans="1:6" ht="31.2">
      <c r="A18" s="905">
        <v>4</v>
      </c>
      <c r="B18" s="912" t="s">
        <v>1820</v>
      </c>
      <c r="C18" s="907">
        <v>3</v>
      </c>
      <c r="D18" s="908">
        <v>65</v>
      </c>
      <c r="E18" s="908"/>
      <c r="F18" s="908"/>
    </row>
    <row r="19" spans="1:6" ht="46.8">
      <c r="A19" s="905">
        <v>5</v>
      </c>
      <c r="B19" s="912" t="s">
        <v>1821</v>
      </c>
      <c r="C19" s="907">
        <v>18</v>
      </c>
      <c r="D19" s="908">
        <v>300</v>
      </c>
      <c r="E19" s="908"/>
      <c r="F19" s="908"/>
    </row>
    <row r="20" spans="1:6">
      <c r="A20" s="905"/>
      <c r="B20" s="909" t="s">
        <v>892</v>
      </c>
      <c r="C20" s="910">
        <v>143</v>
      </c>
      <c r="D20" s="911">
        <v>1313</v>
      </c>
      <c r="E20" s="911"/>
      <c r="F20" s="911"/>
    </row>
    <row r="21" spans="1:6" ht="20.399999999999999" customHeight="1">
      <c r="A21" s="1040" t="s">
        <v>1822</v>
      </c>
      <c r="B21" s="1040"/>
      <c r="C21" s="1040"/>
      <c r="D21" s="1040"/>
      <c r="E21" s="1040"/>
      <c r="F21" s="1040"/>
    </row>
    <row r="22" spans="1:6" ht="15.6">
      <c r="A22" s="905">
        <v>1</v>
      </c>
      <c r="B22" s="912" t="s">
        <v>1823</v>
      </c>
      <c r="C22" s="907">
        <v>36</v>
      </c>
      <c r="D22" s="908">
        <v>50</v>
      </c>
      <c r="E22" s="908"/>
      <c r="F22" s="908"/>
    </row>
    <row r="23" spans="1:6" ht="15.6">
      <c r="A23" s="905">
        <v>2</v>
      </c>
      <c r="B23" s="912" t="s">
        <v>1824</v>
      </c>
      <c r="C23" s="907">
        <v>66</v>
      </c>
      <c r="D23" s="908">
        <v>78</v>
      </c>
      <c r="E23" s="908"/>
      <c r="F23" s="908"/>
    </row>
    <row r="24" spans="1:6">
      <c r="A24" s="905"/>
      <c r="B24" s="909" t="s">
        <v>892</v>
      </c>
      <c r="C24" s="910">
        <v>102</v>
      </c>
      <c r="D24" s="911">
        <v>128</v>
      </c>
      <c r="E24" s="911"/>
      <c r="F24" s="911"/>
    </row>
    <row r="25" spans="1:6" ht="23.4" customHeight="1">
      <c r="A25" s="1040" t="s">
        <v>1825</v>
      </c>
      <c r="B25" s="1040"/>
      <c r="C25" s="1040"/>
      <c r="D25" s="1040"/>
      <c r="E25" s="1040"/>
      <c r="F25" s="1040"/>
    </row>
    <row r="26" spans="1:6" ht="31.2">
      <c r="A26" s="905">
        <v>1</v>
      </c>
      <c r="B26" s="913" t="s">
        <v>1826</v>
      </c>
      <c r="C26" s="907">
        <v>35</v>
      </c>
      <c r="D26" s="907">
        <v>278</v>
      </c>
      <c r="E26" s="907"/>
      <c r="F26" s="907"/>
    </row>
    <row r="27" spans="1:6" ht="15.6">
      <c r="A27" s="905">
        <v>2</v>
      </c>
      <c r="B27" s="913" t="s">
        <v>1827</v>
      </c>
      <c r="C27" s="907">
        <v>1</v>
      </c>
      <c r="D27" s="907">
        <v>50</v>
      </c>
      <c r="E27" s="907"/>
      <c r="F27" s="907"/>
    </row>
    <row r="28" spans="1:6" ht="15.6">
      <c r="A28" s="905">
        <v>3</v>
      </c>
      <c r="B28" s="906" t="s">
        <v>1828</v>
      </c>
      <c r="C28" s="907">
        <v>39</v>
      </c>
      <c r="D28" s="907">
        <v>140</v>
      </c>
      <c r="E28" s="907"/>
      <c r="F28" s="907"/>
    </row>
    <row r="29" spans="1:6">
      <c r="A29" s="1041" t="s">
        <v>892</v>
      </c>
      <c r="B29" s="1042"/>
      <c r="C29" s="910">
        <v>75</v>
      </c>
      <c r="D29" s="911">
        <v>468</v>
      </c>
      <c r="E29" s="911"/>
      <c r="F29" s="911"/>
    </row>
  </sheetData>
  <mergeCells count="9">
    <mergeCell ref="A21:F21"/>
    <mergeCell ref="A25:F25"/>
    <mergeCell ref="A29:B29"/>
    <mergeCell ref="A1:F1"/>
    <mergeCell ref="A2:F2"/>
    <mergeCell ref="A4:F4"/>
    <mergeCell ref="A5:F5"/>
    <mergeCell ref="A11:F11"/>
    <mergeCell ref="A14:F14"/>
  </mergeCells>
  <printOptions horizontalCentered="1"/>
  <pageMargins left="0.59055118110236227" right="0.59055118110236227" top="0.39370078740157483" bottom="0.78740157480314965" header="0" footer="0"/>
  <pageSetup paperSize="9" orientation="portrait" horizontalDpi="4294967294" vertic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32"/>
  <sheetViews>
    <sheetView zoomScaleNormal="100" workbookViewId="0">
      <selection activeCell="A22" sqref="A22:F22"/>
    </sheetView>
  </sheetViews>
  <sheetFormatPr defaultColWidth="8.88671875" defaultRowHeight="14.4"/>
  <cols>
    <col min="1" max="1" width="3.44140625" style="902" customWidth="1"/>
    <col min="2" max="2" width="63.6640625" style="903" customWidth="1"/>
    <col min="3" max="4" width="5.88671875" style="724" customWidth="1"/>
    <col min="5" max="6" width="4.5546875" style="724" customWidth="1"/>
    <col min="7" max="16384" width="8.88671875" style="724"/>
  </cols>
  <sheetData>
    <row r="1" spans="1:6">
      <c r="A1" s="1043" t="s">
        <v>1809</v>
      </c>
      <c r="B1" s="1043"/>
      <c r="C1" s="1043"/>
      <c r="D1" s="1043"/>
      <c r="E1" s="1043"/>
      <c r="F1" s="1043"/>
    </row>
    <row r="2" spans="1:6">
      <c r="A2" s="1044" t="s">
        <v>1829</v>
      </c>
      <c r="B2" s="1044"/>
      <c r="C2" s="1044"/>
      <c r="D2" s="1044"/>
      <c r="E2" s="1044"/>
      <c r="F2" s="1044"/>
    </row>
    <row r="3" spans="1:6" ht="20.399999999999999">
      <c r="A3" s="391" t="s">
        <v>785</v>
      </c>
      <c r="B3" s="904" t="s">
        <v>1778</v>
      </c>
      <c r="C3" s="391" t="s">
        <v>1779</v>
      </c>
      <c r="D3" s="391" t="s">
        <v>1780</v>
      </c>
      <c r="E3" s="391" t="s">
        <v>1781</v>
      </c>
      <c r="F3" s="391" t="s">
        <v>1782</v>
      </c>
    </row>
    <row r="4" spans="1:6" ht="15.6">
      <c r="A4" s="1045" t="s">
        <v>1783</v>
      </c>
      <c r="B4" s="1045"/>
      <c r="C4" s="1045"/>
      <c r="D4" s="1045"/>
      <c r="E4" s="1045"/>
      <c r="F4" s="1045"/>
    </row>
    <row r="5" spans="1:6" ht="15.6">
      <c r="A5" s="1040" t="s">
        <v>1830</v>
      </c>
      <c r="B5" s="1040"/>
      <c r="C5" s="1040"/>
      <c r="D5" s="1040"/>
      <c r="E5" s="1040"/>
      <c r="F5" s="1040"/>
    </row>
    <row r="6" spans="1:6" ht="15.6">
      <c r="A6" s="905">
        <v>1</v>
      </c>
      <c r="B6" s="912" t="s">
        <v>1831</v>
      </c>
      <c r="C6" s="908">
        <v>16</v>
      </c>
      <c r="D6" s="908"/>
      <c r="E6" s="908"/>
      <c r="F6" s="908"/>
    </row>
    <row r="7" spans="1:6" ht="31.2">
      <c r="A7" s="905">
        <v>2</v>
      </c>
      <c r="B7" s="912" t="s">
        <v>1832</v>
      </c>
      <c r="C7" s="908">
        <v>7</v>
      </c>
      <c r="D7" s="908"/>
      <c r="E7" s="908"/>
      <c r="F7" s="908"/>
    </row>
    <row r="8" spans="1:6">
      <c r="A8" s="1041" t="s">
        <v>892</v>
      </c>
      <c r="B8" s="1042"/>
      <c r="C8" s="910">
        <v>23</v>
      </c>
      <c r="D8" s="911"/>
      <c r="E8" s="911"/>
      <c r="F8" s="911"/>
    </row>
    <row r="9" spans="1:6" ht="16.2">
      <c r="A9" s="1047" t="s">
        <v>1833</v>
      </c>
      <c r="B9" s="1047"/>
      <c r="C9" s="1047"/>
      <c r="D9" s="1047"/>
      <c r="E9" s="1047"/>
      <c r="F9" s="1047"/>
    </row>
    <row r="10" spans="1:6" ht="31.2">
      <c r="A10" s="905">
        <v>3</v>
      </c>
      <c r="B10" s="912" t="s">
        <v>1834</v>
      </c>
      <c r="C10" s="908">
        <v>215</v>
      </c>
      <c r="D10" s="908"/>
      <c r="E10" s="908"/>
      <c r="F10" s="908"/>
    </row>
    <row r="11" spans="1:6" ht="31.2">
      <c r="A11" s="905">
        <v>4</v>
      </c>
      <c r="B11" s="912" t="s">
        <v>1835</v>
      </c>
      <c r="C11" s="908">
        <v>37</v>
      </c>
      <c r="D11" s="908"/>
      <c r="E11" s="908"/>
      <c r="F11" s="908"/>
    </row>
    <row r="12" spans="1:6">
      <c r="A12" s="1041" t="s">
        <v>892</v>
      </c>
      <c r="B12" s="1042"/>
      <c r="C12" s="910">
        <v>252</v>
      </c>
      <c r="D12" s="911"/>
      <c r="E12" s="911"/>
      <c r="F12" s="911"/>
    </row>
    <row r="13" spans="1:6" ht="16.2">
      <c r="A13" s="1047" t="s">
        <v>1836</v>
      </c>
      <c r="B13" s="1047"/>
      <c r="C13" s="1047"/>
      <c r="D13" s="1047"/>
      <c r="E13" s="1047"/>
      <c r="F13" s="1047"/>
    </row>
    <row r="14" spans="1:6" ht="31.2">
      <c r="A14" s="905">
        <v>5</v>
      </c>
      <c r="B14" s="912" t="s">
        <v>1837</v>
      </c>
      <c r="C14" s="908">
        <v>68</v>
      </c>
      <c r="D14" s="908"/>
      <c r="E14" s="908"/>
      <c r="F14" s="908"/>
    </row>
    <row r="15" spans="1:6" ht="31.2">
      <c r="A15" s="905">
        <v>6</v>
      </c>
      <c r="B15" s="912" t="s">
        <v>1838</v>
      </c>
      <c r="C15" s="908">
        <v>13</v>
      </c>
      <c r="D15" s="908"/>
      <c r="E15" s="908"/>
      <c r="F15" s="908"/>
    </row>
    <row r="16" spans="1:6" ht="31.2">
      <c r="A16" s="905">
        <v>7</v>
      </c>
      <c r="B16" s="912" t="s">
        <v>1839</v>
      </c>
      <c r="C16" s="908">
        <v>11</v>
      </c>
      <c r="D16" s="908"/>
      <c r="E16" s="908"/>
      <c r="F16" s="908"/>
    </row>
    <row r="17" spans="1:6" ht="31.2">
      <c r="A17" s="905">
        <v>8</v>
      </c>
      <c r="B17" s="912" t="s">
        <v>1840</v>
      </c>
      <c r="C17" s="908">
        <v>30</v>
      </c>
      <c r="D17" s="908"/>
      <c r="E17" s="908"/>
      <c r="F17" s="908"/>
    </row>
    <row r="18" spans="1:6">
      <c r="A18" s="1041" t="s">
        <v>892</v>
      </c>
      <c r="B18" s="1042"/>
      <c r="C18" s="910">
        <v>122</v>
      </c>
      <c r="D18" s="911"/>
      <c r="E18" s="911"/>
      <c r="F18" s="911"/>
    </row>
    <row r="19" spans="1:6" ht="15.6">
      <c r="A19" s="1040" t="s">
        <v>1841</v>
      </c>
      <c r="B19" s="1040"/>
      <c r="C19" s="1040"/>
      <c r="D19" s="1040"/>
      <c r="E19" s="1040"/>
      <c r="F19" s="1040"/>
    </row>
    <row r="20" spans="1:6" ht="15.6">
      <c r="A20" s="905">
        <v>1</v>
      </c>
      <c r="B20" s="912" t="s">
        <v>1842</v>
      </c>
      <c r="C20" s="908">
        <v>2</v>
      </c>
      <c r="D20" s="908"/>
      <c r="E20" s="908"/>
      <c r="F20" s="908"/>
    </row>
    <row r="21" spans="1:6" ht="31.2">
      <c r="A21" s="905">
        <v>2</v>
      </c>
      <c r="B21" s="912" t="s">
        <v>1843</v>
      </c>
      <c r="C21" s="908">
        <v>2</v>
      </c>
      <c r="D21" s="908"/>
      <c r="E21" s="908"/>
      <c r="F21" s="908"/>
    </row>
    <row r="22" spans="1:6">
      <c r="A22" s="1041" t="s">
        <v>892</v>
      </c>
      <c r="B22" s="1042"/>
      <c r="C22" s="910">
        <v>4</v>
      </c>
      <c r="D22" s="911"/>
      <c r="E22" s="911"/>
      <c r="F22" s="911"/>
    </row>
    <row r="23" spans="1:6" ht="15.6">
      <c r="A23" s="1040" t="s">
        <v>1844</v>
      </c>
      <c r="B23" s="1040"/>
      <c r="C23" s="1040"/>
      <c r="D23" s="1040"/>
      <c r="E23" s="1040"/>
      <c r="F23" s="1040"/>
    </row>
    <row r="24" spans="1:6" ht="31.2">
      <c r="A24" s="905">
        <v>1</v>
      </c>
      <c r="B24" s="906" t="s">
        <v>1845</v>
      </c>
      <c r="C24" s="907">
        <v>125</v>
      </c>
      <c r="D24" s="907">
        <v>325</v>
      </c>
      <c r="E24" s="907"/>
      <c r="F24" s="907"/>
    </row>
    <row r="25" spans="1:6" ht="31.2">
      <c r="A25" s="905">
        <v>2</v>
      </c>
      <c r="B25" s="913" t="s">
        <v>1846</v>
      </c>
      <c r="C25" s="907">
        <v>45</v>
      </c>
      <c r="D25" s="907">
        <v>132</v>
      </c>
      <c r="E25" s="907"/>
      <c r="F25" s="907"/>
    </row>
    <row r="26" spans="1:6" ht="31.2">
      <c r="A26" s="905">
        <v>3</v>
      </c>
      <c r="B26" s="906" t="s">
        <v>1847</v>
      </c>
      <c r="C26" s="907">
        <v>3</v>
      </c>
      <c r="D26" s="907">
        <v>0</v>
      </c>
      <c r="E26" s="907"/>
      <c r="F26" s="907"/>
    </row>
    <row r="27" spans="1:6" ht="31.2">
      <c r="A27" s="905">
        <v>4</v>
      </c>
      <c r="B27" s="906" t="s">
        <v>1848</v>
      </c>
      <c r="C27" s="907">
        <v>99</v>
      </c>
      <c r="D27" s="907">
        <v>167</v>
      </c>
      <c r="E27" s="907"/>
      <c r="F27" s="907"/>
    </row>
    <row r="28" spans="1:6">
      <c r="A28" s="1041" t="s">
        <v>892</v>
      </c>
      <c r="B28" s="1042"/>
      <c r="C28" s="910">
        <v>272</v>
      </c>
      <c r="D28" s="911">
        <v>624</v>
      </c>
      <c r="E28" s="911"/>
      <c r="F28" s="911"/>
    </row>
    <row r="29" spans="1:6" ht="33.6" customHeight="1">
      <c r="A29" s="1040" t="s">
        <v>1849</v>
      </c>
      <c r="B29" s="1040"/>
      <c r="C29" s="1040"/>
      <c r="D29" s="1040"/>
      <c r="E29" s="1040"/>
      <c r="F29" s="1040"/>
    </row>
    <row r="30" spans="1:6" ht="15.6">
      <c r="A30" s="914">
        <v>1</v>
      </c>
      <c r="B30" s="912" t="s">
        <v>1850</v>
      </c>
      <c r="C30" s="908">
        <v>14</v>
      </c>
      <c r="D30" s="904"/>
      <c r="E30" s="904"/>
      <c r="F30" s="904"/>
    </row>
    <row r="31" spans="1:6" ht="31.2">
      <c r="A31" s="914">
        <v>2</v>
      </c>
      <c r="B31" s="912" t="s">
        <v>1851</v>
      </c>
      <c r="C31" s="908">
        <v>64</v>
      </c>
      <c r="D31" s="904"/>
      <c r="E31" s="904"/>
      <c r="F31" s="904"/>
    </row>
    <row r="32" spans="1:6">
      <c r="A32" s="1041" t="s">
        <v>892</v>
      </c>
      <c r="B32" s="1042"/>
      <c r="C32" s="910">
        <v>78</v>
      </c>
      <c r="D32" s="911"/>
      <c r="E32" s="911"/>
      <c r="F32" s="911"/>
    </row>
  </sheetData>
  <mergeCells count="15">
    <mergeCell ref="A28:B28"/>
    <mergeCell ref="A29:F29"/>
    <mergeCell ref="A32:B32"/>
    <mergeCell ref="A12:B12"/>
    <mergeCell ref="A13:F13"/>
    <mergeCell ref="A18:B18"/>
    <mergeCell ref="A19:F19"/>
    <mergeCell ref="A22:B22"/>
    <mergeCell ref="A23:F23"/>
    <mergeCell ref="A9:F9"/>
    <mergeCell ref="A1:F1"/>
    <mergeCell ref="A2:F2"/>
    <mergeCell ref="A4:F4"/>
    <mergeCell ref="A5:F5"/>
    <mergeCell ref="A8:B8"/>
  </mergeCells>
  <printOptions horizontalCentered="1" verticalCentered="1"/>
  <pageMargins left="0.59055118110236227" right="0.59055118110236227" top="0.39370078740157483" bottom="0.78740157480314965" header="0" footer="0"/>
  <pageSetup paperSize="9" orientation="portrait" horizontalDpi="4294967294" vertic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39"/>
  <sheetViews>
    <sheetView zoomScaleNormal="100" workbookViewId="0">
      <selection activeCell="B43" sqref="B43"/>
    </sheetView>
  </sheetViews>
  <sheetFormatPr defaultColWidth="8.88671875" defaultRowHeight="14.4"/>
  <cols>
    <col min="1" max="1" width="3.44140625" style="902" customWidth="1"/>
    <col min="2" max="2" width="63.6640625" style="724" customWidth="1"/>
    <col min="3" max="4" width="5.88671875" style="724" customWidth="1"/>
    <col min="5" max="6" width="4.5546875" style="724" customWidth="1"/>
    <col min="7" max="16384" width="8.88671875" style="724"/>
  </cols>
  <sheetData>
    <row r="1" spans="1:6">
      <c r="A1" s="1043" t="s">
        <v>1852</v>
      </c>
      <c r="B1" s="1043"/>
      <c r="C1" s="1043"/>
      <c r="D1" s="1043"/>
      <c r="E1" s="1043"/>
      <c r="F1" s="1043"/>
    </row>
    <row r="2" spans="1:6">
      <c r="A2" s="1044" t="s">
        <v>1829</v>
      </c>
      <c r="B2" s="1044"/>
      <c r="C2" s="1044"/>
      <c r="D2" s="1044"/>
      <c r="E2" s="1044"/>
      <c r="F2" s="1044"/>
    </row>
    <row r="3" spans="1:6" ht="20.399999999999999">
      <c r="A3" s="391" t="s">
        <v>785</v>
      </c>
      <c r="B3" s="904" t="s">
        <v>1778</v>
      </c>
      <c r="C3" s="391" t="s">
        <v>1779</v>
      </c>
      <c r="D3" s="391" t="s">
        <v>1780</v>
      </c>
      <c r="E3" s="391" t="s">
        <v>1781</v>
      </c>
      <c r="F3" s="391" t="s">
        <v>1782</v>
      </c>
    </row>
    <row r="4" spans="1:6" ht="15.6">
      <c r="A4" s="1045" t="s">
        <v>1783</v>
      </c>
      <c r="B4" s="1045"/>
      <c r="C4" s="1045"/>
      <c r="D4" s="1045"/>
      <c r="E4" s="1045"/>
      <c r="F4" s="1045"/>
    </row>
    <row r="5" spans="1:6" ht="15.6">
      <c r="A5" s="1040" t="s">
        <v>1853</v>
      </c>
      <c r="B5" s="1040"/>
      <c r="C5" s="1040"/>
      <c r="D5" s="1040"/>
      <c r="E5" s="1040"/>
      <c r="F5" s="1040"/>
    </row>
    <row r="6" spans="1:6" ht="31.2">
      <c r="A6" s="905">
        <v>1</v>
      </c>
      <c r="B6" s="915" t="s">
        <v>1854</v>
      </c>
      <c r="C6" s="904">
        <v>2</v>
      </c>
      <c r="D6" s="908">
        <v>60</v>
      </c>
      <c r="E6" s="908"/>
      <c r="F6" s="908"/>
    </row>
    <row r="7" spans="1:6" ht="31.2">
      <c r="A7" s="905">
        <v>2</v>
      </c>
      <c r="B7" s="915" t="s">
        <v>1855</v>
      </c>
      <c r="C7" s="904">
        <v>3</v>
      </c>
      <c r="D7" s="908">
        <v>54</v>
      </c>
      <c r="E7" s="908"/>
      <c r="F7" s="908"/>
    </row>
    <row r="8" spans="1:6" ht="15.6">
      <c r="A8" s="905">
        <v>3</v>
      </c>
      <c r="B8" s="915" t="s">
        <v>1856</v>
      </c>
      <c r="C8" s="908">
        <v>8</v>
      </c>
      <c r="D8" s="908">
        <v>120</v>
      </c>
      <c r="E8" s="908"/>
      <c r="F8" s="908"/>
    </row>
    <row r="9" spans="1:6" ht="31.2">
      <c r="A9" s="905">
        <v>4</v>
      </c>
      <c r="B9" s="915" t="s">
        <v>1857</v>
      </c>
      <c r="C9" s="908">
        <v>11</v>
      </c>
      <c r="D9" s="908">
        <v>300</v>
      </c>
      <c r="E9" s="908"/>
      <c r="F9" s="908"/>
    </row>
    <row r="10" spans="1:6" ht="31.2">
      <c r="A10" s="905">
        <v>5</v>
      </c>
      <c r="B10" s="915" t="s">
        <v>1858</v>
      </c>
      <c r="C10" s="908">
        <v>5</v>
      </c>
      <c r="D10" s="908">
        <v>150</v>
      </c>
      <c r="E10" s="908"/>
      <c r="F10" s="908"/>
    </row>
    <row r="11" spans="1:6" ht="31.2">
      <c r="A11" s="905">
        <v>6</v>
      </c>
      <c r="B11" s="915" t="s">
        <v>1859</v>
      </c>
      <c r="C11" s="908">
        <v>8</v>
      </c>
      <c r="D11" s="908">
        <v>100</v>
      </c>
      <c r="E11" s="908"/>
      <c r="F11" s="908"/>
    </row>
    <row r="12" spans="1:6">
      <c r="A12" s="1041" t="s">
        <v>892</v>
      </c>
      <c r="B12" s="1042"/>
      <c r="C12" s="916">
        <v>37</v>
      </c>
      <c r="D12" s="911">
        <v>784</v>
      </c>
      <c r="E12" s="911"/>
      <c r="F12" s="911"/>
    </row>
    <row r="13" spans="1:6" ht="15.6">
      <c r="A13" s="1045" t="s">
        <v>1860</v>
      </c>
      <c r="B13" s="1045"/>
      <c r="C13" s="1045"/>
      <c r="D13" s="1045"/>
      <c r="E13" s="1045"/>
      <c r="F13" s="1045"/>
    </row>
    <row r="14" spans="1:6" ht="15.6">
      <c r="A14" s="1040" t="s">
        <v>1861</v>
      </c>
      <c r="B14" s="1040"/>
      <c r="C14" s="1040"/>
      <c r="D14" s="1040"/>
      <c r="E14" s="1040"/>
      <c r="F14" s="1040"/>
    </row>
    <row r="15" spans="1:6" ht="31.2">
      <c r="A15" s="905">
        <v>1</v>
      </c>
      <c r="B15" s="915" t="s">
        <v>1862</v>
      </c>
      <c r="C15" s="908">
        <v>32</v>
      </c>
      <c r="D15" s="908"/>
      <c r="E15" s="908"/>
      <c r="F15" s="908"/>
    </row>
    <row r="16" spans="1:6" ht="31.2">
      <c r="A16" s="905">
        <v>2</v>
      </c>
      <c r="B16" s="915" t="s">
        <v>1863</v>
      </c>
      <c r="C16" s="908">
        <v>7</v>
      </c>
      <c r="D16" s="908"/>
      <c r="E16" s="908"/>
      <c r="F16" s="908"/>
    </row>
    <row r="17" spans="1:6">
      <c r="A17" s="1041" t="s">
        <v>892</v>
      </c>
      <c r="B17" s="1042"/>
      <c r="C17" s="910">
        <v>39</v>
      </c>
      <c r="D17" s="911"/>
      <c r="E17" s="911"/>
      <c r="F17" s="911"/>
    </row>
    <row r="18" spans="1:6" ht="15.6">
      <c r="A18" s="1040" t="s">
        <v>1864</v>
      </c>
      <c r="B18" s="1040"/>
      <c r="C18" s="1040"/>
      <c r="D18" s="1040"/>
      <c r="E18" s="1040"/>
      <c r="F18" s="1040"/>
    </row>
    <row r="19" spans="1:6" ht="31.2">
      <c r="A19" s="905">
        <v>1</v>
      </c>
      <c r="B19" s="915" t="s">
        <v>1865</v>
      </c>
      <c r="C19" s="908">
        <v>46</v>
      </c>
      <c r="D19" s="908"/>
      <c r="E19" s="908"/>
      <c r="F19" s="908"/>
    </row>
    <row r="20" spans="1:6">
      <c r="A20" s="1041" t="s">
        <v>892</v>
      </c>
      <c r="B20" s="1042"/>
      <c r="C20" s="910">
        <v>46</v>
      </c>
      <c r="D20" s="911"/>
      <c r="E20" s="911"/>
      <c r="F20" s="911"/>
    </row>
    <row r="26" spans="1:6" ht="16.2">
      <c r="A26" s="1050" t="s">
        <v>1866</v>
      </c>
      <c r="B26" s="1050"/>
      <c r="C26" s="1050"/>
      <c r="D26" s="1050"/>
      <c r="E26" s="1050"/>
      <c r="F26" s="1050"/>
    </row>
    <row r="27" spans="1:6" ht="15.6">
      <c r="A27" s="917">
        <v>1</v>
      </c>
      <c r="B27" s="1048" t="s">
        <v>1867</v>
      </c>
      <c r="C27" s="1048"/>
      <c r="D27" s="1048"/>
      <c r="E27" s="1049" t="s">
        <v>1868</v>
      </c>
      <c r="F27" s="1049"/>
    </row>
    <row r="28" spans="1:6" ht="15.6">
      <c r="A28" s="917">
        <v>2</v>
      </c>
      <c r="B28" s="1048" t="s">
        <v>1869</v>
      </c>
      <c r="C28" s="1048"/>
      <c r="D28" s="1048"/>
      <c r="E28" s="1049" t="s">
        <v>1870</v>
      </c>
      <c r="F28" s="1049"/>
    </row>
    <row r="29" spans="1:6" ht="15.6">
      <c r="A29" s="917">
        <v>3</v>
      </c>
      <c r="B29" s="1048" t="s">
        <v>1871</v>
      </c>
      <c r="C29" s="1048"/>
      <c r="D29" s="1048"/>
      <c r="E29" s="1049" t="s">
        <v>1870</v>
      </c>
      <c r="F29" s="1049"/>
    </row>
    <row r="30" spans="1:6" ht="15.6">
      <c r="A30" s="917">
        <v>4</v>
      </c>
      <c r="B30" s="1048" t="s">
        <v>1872</v>
      </c>
      <c r="C30" s="1048"/>
      <c r="D30" s="1048"/>
      <c r="E30" s="1049" t="s">
        <v>1870</v>
      </c>
      <c r="F30" s="1049"/>
    </row>
    <row r="31" spans="1:6" ht="15.6">
      <c r="A31" s="918"/>
      <c r="B31" s="919"/>
      <c r="C31" s="920"/>
      <c r="D31" s="920"/>
      <c r="E31" s="920"/>
      <c r="F31" s="920"/>
    </row>
    <row r="32" spans="1:6" ht="16.2">
      <c r="A32" s="1056" t="s">
        <v>1873</v>
      </c>
      <c r="B32" s="1056"/>
      <c r="C32" s="1056"/>
      <c r="D32" s="1056"/>
      <c r="E32" s="1056"/>
      <c r="F32" s="1056"/>
    </row>
    <row r="33" spans="1:6" ht="16.2">
      <c r="A33" s="921"/>
      <c r="B33" s="1057"/>
      <c r="C33" s="1058"/>
      <c r="D33" s="1059"/>
      <c r="E33" s="1054" t="s">
        <v>1874</v>
      </c>
      <c r="F33" s="1055"/>
    </row>
    <row r="34" spans="1:6" ht="15.6">
      <c r="A34" s="917">
        <v>1</v>
      </c>
      <c r="B34" s="1051" t="s">
        <v>1871</v>
      </c>
      <c r="C34" s="1052"/>
      <c r="D34" s="1053"/>
      <c r="E34" s="1054">
        <v>1</v>
      </c>
      <c r="F34" s="1055"/>
    </row>
    <row r="35" spans="1:6" ht="15.6">
      <c r="A35" s="917">
        <v>2</v>
      </c>
      <c r="B35" s="1051" t="s">
        <v>1875</v>
      </c>
      <c r="C35" s="1052"/>
      <c r="D35" s="1053"/>
      <c r="E35" s="1054">
        <v>1</v>
      </c>
      <c r="F35" s="1055"/>
    </row>
    <row r="36" spans="1:6" ht="15.6">
      <c r="A36" s="917">
        <v>3</v>
      </c>
      <c r="B36" s="1051" t="s">
        <v>1869</v>
      </c>
      <c r="C36" s="1052"/>
      <c r="D36" s="1053"/>
      <c r="E36" s="1054">
        <v>2</v>
      </c>
      <c r="F36" s="1055"/>
    </row>
    <row r="37" spans="1:6" ht="15.6">
      <c r="A37" s="917">
        <v>4</v>
      </c>
      <c r="B37" s="1051" t="s">
        <v>1872</v>
      </c>
      <c r="C37" s="1052"/>
      <c r="D37" s="1053"/>
      <c r="E37" s="1054">
        <v>3</v>
      </c>
      <c r="F37" s="1055"/>
    </row>
    <row r="38" spans="1:6" ht="15.6">
      <c r="A38" s="917">
        <v>5</v>
      </c>
      <c r="B38" s="1051" t="s">
        <v>1876</v>
      </c>
      <c r="C38" s="1052"/>
      <c r="D38" s="1053"/>
      <c r="E38" s="1054">
        <v>3</v>
      </c>
      <c r="F38" s="1055"/>
    </row>
    <row r="39" spans="1:6" ht="15.6">
      <c r="A39" s="917">
        <v>6</v>
      </c>
      <c r="B39" s="1051" t="s">
        <v>1877</v>
      </c>
      <c r="C39" s="1052"/>
      <c r="D39" s="1053"/>
      <c r="E39" s="1054">
        <v>3</v>
      </c>
      <c r="F39" s="1055"/>
    </row>
  </sheetData>
  <mergeCells count="34">
    <mergeCell ref="B39:D39"/>
    <mergeCell ref="E39:F39"/>
    <mergeCell ref="B36:D36"/>
    <mergeCell ref="E36:F36"/>
    <mergeCell ref="B37:D37"/>
    <mergeCell ref="E37:F37"/>
    <mergeCell ref="B38:D38"/>
    <mergeCell ref="E38:F38"/>
    <mergeCell ref="B35:D35"/>
    <mergeCell ref="E35:F35"/>
    <mergeCell ref="B28:D28"/>
    <mergeCell ref="E28:F28"/>
    <mergeCell ref="B29:D29"/>
    <mergeCell ref="E29:F29"/>
    <mergeCell ref="B30:D30"/>
    <mergeCell ref="E30:F30"/>
    <mergeCell ref="A32:F32"/>
    <mergeCell ref="B33:D33"/>
    <mergeCell ref="E33:F33"/>
    <mergeCell ref="B34:D34"/>
    <mergeCell ref="E34:F34"/>
    <mergeCell ref="B27:D27"/>
    <mergeCell ref="E27:F27"/>
    <mergeCell ref="A1:F1"/>
    <mergeCell ref="A2:F2"/>
    <mergeCell ref="A4:F4"/>
    <mergeCell ref="A5:F5"/>
    <mergeCell ref="A12:B12"/>
    <mergeCell ref="A13:F13"/>
    <mergeCell ref="A14:F14"/>
    <mergeCell ref="A17:B17"/>
    <mergeCell ref="A18:F18"/>
    <mergeCell ref="A20:B20"/>
    <mergeCell ref="A26:F26"/>
  </mergeCells>
  <printOptions horizontalCentered="1" verticalCentered="1"/>
  <pageMargins left="0.59055118110236227" right="0.59055118110236227" top="0.39370078740157483" bottom="0.78740157480314965" header="0" footer="0"/>
  <pageSetup paperSize="9" orientation="portrait" horizontalDpi="4294967294" vertic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48"/>
  <sheetViews>
    <sheetView zoomScaleNormal="100" workbookViewId="0">
      <selection activeCell="H13" sqref="H13"/>
    </sheetView>
  </sheetViews>
  <sheetFormatPr defaultColWidth="8.88671875" defaultRowHeight="14.4"/>
  <cols>
    <col min="1" max="1" width="72.33203125" style="724" customWidth="1"/>
    <col min="2" max="3" width="8.88671875" style="902"/>
    <col min="4" max="16384" width="8.88671875" style="724"/>
  </cols>
  <sheetData>
    <row r="1" spans="1:3" ht="15.6">
      <c r="A1" s="1060" t="s">
        <v>1878</v>
      </c>
      <c r="B1" s="1060"/>
      <c r="C1" s="1060"/>
    </row>
    <row r="2" spans="1:3" ht="15.6">
      <c r="A2" s="731"/>
      <c r="B2" s="346">
        <v>2019</v>
      </c>
      <c r="C2" s="346">
        <v>2020</v>
      </c>
    </row>
    <row r="3" spans="1:3" ht="15.6" customHeight="1">
      <c r="A3" s="922" t="s">
        <v>1879</v>
      </c>
      <c r="B3" s="914">
        <v>40</v>
      </c>
      <c r="C3" s="914">
        <v>39</v>
      </c>
    </row>
    <row r="4" spans="1:3" ht="15.6" customHeight="1">
      <c r="A4" s="923" t="s">
        <v>1880</v>
      </c>
      <c r="B4" s="924">
        <v>2</v>
      </c>
      <c r="C4" s="924">
        <v>2</v>
      </c>
    </row>
    <row r="5" spans="1:3" ht="15.6" customHeight="1">
      <c r="A5" s="923" t="s">
        <v>1881</v>
      </c>
      <c r="B5" s="924">
        <v>38</v>
      </c>
      <c r="C5" s="924">
        <v>37</v>
      </c>
    </row>
    <row r="6" spans="1:3" ht="15.6" customHeight="1">
      <c r="A6" s="922" t="s">
        <v>1882</v>
      </c>
      <c r="B6" s="914">
        <v>9</v>
      </c>
      <c r="C6" s="914">
        <v>8</v>
      </c>
    </row>
    <row r="7" spans="1:3" ht="15.6" customHeight="1">
      <c r="A7" s="922" t="s">
        <v>1883</v>
      </c>
      <c r="B7" s="914">
        <v>3</v>
      </c>
      <c r="C7" s="914">
        <v>2</v>
      </c>
    </row>
    <row r="8" spans="1:3" ht="15.6" customHeight="1">
      <c r="A8" s="922" t="s">
        <v>1884</v>
      </c>
      <c r="B8" s="914">
        <v>6</v>
      </c>
      <c r="C8" s="914">
        <v>6</v>
      </c>
    </row>
    <row r="9" spans="1:3" ht="15.6" customHeight="1">
      <c r="A9" s="923" t="s">
        <v>1880</v>
      </c>
      <c r="B9" s="924">
        <v>4</v>
      </c>
      <c r="C9" s="924">
        <v>4</v>
      </c>
    </row>
    <row r="10" spans="1:3" ht="15.6" customHeight="1">
      <c r="A10" s="923" t="s">
        <v>1881</v>
      </c>
      <c r="B10" s="924">
        <v>2</v>
      </c>
      <c r="C10" s="924">
        <v>2</v>
      </c>
    </row>
    <row r="11" spans="1:3" ht="15.6" customHeight="1">
      <c r="A11" s="922" t="s">
        <v>1885</v>
      </c>
      <c r="B11" s="914">
        <v>2</v>
      </c>
      <c r="C11" s="914">
        <v>2</v>
      </c>
    </row>
    <row r="12" spans="1:3" ht="15.6" customHeight="1">
      <c r="A12" s="922" t="s">
        <v>1886</v>
      </c>
      <c r="B12" s="914">
        <v>3</v>
      </c>
      <c r="C12" s="914">
        <v>3</v>
      </c>
    </row>
    <row r="13" spans="1:3" ht="16.2">
      <c r="A13" s="925" t="s">
        <v>892</v>
      </c>
      <c r="B13" s="926">
        <v>63</v>
      </c>
      <c r="C13" s="926">
        <v>60</v>
      </c>
    </row>
    <row r="15" spans="1:3" ht="15.6">
      <c r="A15" s="1060" t="s">
        <v>1887</v>
      </c>
      <c r="B15" s="1060"/>
      <c r="C15" s="1060"/>
    </row>
    <row r="16" spans="1:3" ht="15.6">
      <c r="A16" s="731"/>
      <c r="B16" s="346">
        <v>2019</v>
      </c>
      <c r="C16" s="346">
        <v>2020</v>
      </c>
    </row>
    <row r="17" spans="1:3" ht="16.95" customHeight="1">
      <c r="A17" s="922" t="s">
        <v>1879</v>
      </c>
      <c r="B17" s="914">
        <v>2493</v>
      </c>
      <c r="C17" s="914">
        <v>2541</v>
      </c>
    </row>
    <row r="18" spans="1:3" ht="16.95" customHeight="1">
      <c r="A18" s="923" t="s">
        <v>1880</v>
      </c>
      <c r="B18" s="924">
        <v>118</v>
      </c>
      <c r="C18" s="924">
        <v>117</v>
      </c>
    </row>
    <row r="19" spans="1:3" ht="16.95" customHeight="1">
      <c r="A19" s="923" t="s">
        <v>1881</v>
      </c>
      <c r="B19" s="924">
        <v>2375</v>
      </c>
      <c r="C19" s="924">
        <v>2424</v>
      </c>
    </row>
    <row r="20" spans="1:3" ht="16.95" customHeight="1">
      <c r="A20" s="922" t="s">
        <v>1882</v>
      </c>
      <c r="B20" s="914">
        <v>424</v>
      </c>
      <c r="C20" s="914">
        <v>397</v>
      </c>
    </row>
    <row r="21" spans="1:3" ht="16.95" customHeight="1">
      <c r="A21" s="922" t="s">
        <v>1883</v>
      </c>
      <c r="B21" s="914">
        <v>6</v>
      </c>
      <c r="C21" s="914">
        <v>4</v>
      </c>
    </row>
    <row r="22" spans="1:3" ht="16.95" customHeight="1">
      <c r="A22" s="922" t="s">
        <v>1884</v>
      </c>
      <c r="B22" s="914">
        <v>43</v>
      </c>
      <c r="C22" s="914">
        <v>37</v>
      </c>
    </row>
    <row r="23" spans="1:3" ht="16.95" customHeight="1">
      <c r="A23" s="923" t="s">
        <v>1880</v>
      </c>
      <c r="B23" s="924">
        <v>38</v>
      </c>
      <c r="C23" s="924">
        <v>32</v>
      </c>
    </row>
    <row r="24" spans="1:3" ht="16.95" customHeight="1">
      <c r="A24" s="923" t="s">
        <v>1881</v>
      </c>
      <c r="B24" s="924">
        <v>5</v>
      </c>
      <c r="C24" s="924">
        <v>5</v>
      </c>
    </row>
    <row r="25" spans="1:3" ht="16.95" customHeight="1">
      <c r="A25" s="922" t="s">
        <v>1885</v>
      </c>
      <c r="B25" s="914">
        <v>77</v>
      </c>
      <c r="C25" s="914">
        <v>78</v>
      </c>
    </row>
    <row r="26" spans="1:3" ht="16.95" customHeight="1">
      <c r="A26" s="922" t="s">
        <v>1886</v>
      </c>
      <c r="B26" s="914">
        <v>81</v>
      </c>
      <c r="C26" s="914">
        <v>85</v>
      </c>
    </row>
    <row r="27" spans="1:3" ht="16.2">
      <c r="A27" s="925" t="s">
        <v>892</v>
      </c>
      <c r="B27" s="926">
        <v>3124</v>
      </c>
      <c r="C27" s="926">
        <v>3142</v>
      </c>
    </row>
    <row r="29" spans="1:3" ht="15.6">
      <c r="A29" s="1060" t="s">
        <v>1888</v>
      </c>
      <c r="B29" s="1060"/>
      <c r="C29" s="1060"/>
    </row>
    <row r="30" spans="1:3" ht="15.6">
      <c r="A30" s="731"/>
      <c r="B30" s="346">
        <v>2019</v>
      </c>
      <c r="C30" s="346">
        <v>2020</v>
      </c>
    </row>
    <row r="31" spans="1:3">
      <c r="A31" s="927" t="s">
        <v>1879</v>
      </c>
      <c r="B31" s="914"/>
      <c r="C31" s="914"/>
    </row>
    <row r="32" spans="1:3">
      <c r="A32" s="923" t="s">
        <v>1880</v>
      </c>
      <c r="B32" s="924">
        <v>467</v>
      </c>
      <c r="C32" s="924">
        <v>467</v>
      </c>
    </row>
    <row r="33" spans="1:3">
      <c r="A33" s="923" t="s">
        <v>1881</v>
      </c>
      <c r="B33" s="924">
        <v>6434</v>
      </c>
      <c r="C33" s="924">
        <v>6119</v>
      </c>
    </row>
    <row r="34" spans="1:3">
      <c r="A34" s="928" t="s">
        <v>1889</v>
      </c>
      <c r="B34" s="926">
        <v>6901</v>
      </c>
      <c r="C34" s="926">
        <v>6586</v>
      </c>
    </row>
    <row r="35" spans="1:3">
      <c r="A35" s="927" t="s">
        <v>1890</v>
      </c>
      <c r="B35" s="914"/>
      <c r="C35" s="914"/>
    </row>
    <row r="36" spans="1:3">
      <c r="A36" s="923" t="s">
        <v>1891</v>
      </c>
      <c r="B36" s="914">
        <v>284</v>
      </c>
      <c r="C36" s="914">
        <v>357</v>
      </c>
    </row>
    <row r="37" spans="1:3">
      <c r="A37" s="923" t="s">
        <v>1892</v>
      </c>
      <c r="B37" s="914">
        <v>732</v>
      </c>
      <c r="C37" s="914">
        <v>864</v>
      </c>
    </row>
    <row r="38" spans="1:3">
      <c r="A38" s="928" t="s">
        <v>1893</v>
      </c>
      <c r="B38" s="926">
        <v>1016</v>
      </c>
      <c r="C38" s="926">
        <v>1221</v>
      </c>
    </row>
    <row r="39" spans="1:3">
      <c r="A39" s="927" t="s">
        <v>1884</v>
      </c>
      <c r="B39" s="914"/>
      <c r="C39" s="914"/>
    </row>
    <row r="40" spans="1:3">
      <c r="A40" s="923" t="s">
        <v>1880</v>
      </c>
      <c r="B40" s="924">
        <v>670</v>
      </c>
      <c r="C40" s="924">
        <v>670</v>
      </c>
    </row>
    <row r="41" spans="1:3">
      <c r="A41" s="923" t="s">
        <v>1881</v>
      </c>
      <c r="B41" s="924">
        <v>114</v>
      </c>
      <c r="C41" s="924">
        <v>114</v>
      </c>
    </row>
    <row r="42" spans="1:3">
      <c r="A42" s="928" t="s">
        <v>1894</v>
      </c>
      <c r="B42" s="926">
        <v>784</v>
      </c>
      <c r="C42" s="926">
        <v>784</v>
      </c>
    </row>
    <row r="43" spans="1:3">
      <c r="A43" s="902"/>
    </row>
    <row r="44" spans="1:3">
      <c r="A44" s="374"/>
      <c r="B44" s="346">
        <v>2019</v>
      </c>
      <c r="C44" s="346">
        <v>2020</v>
      </c>
    </row>
    <row r="45" spans="1:3">
      <c r="A45" s="374" t="s">
        <v>1895</v>
      </c>
      <c r="B45" s="929">
        <v>24</v>
      </c>
      <c r="C45" s="929">
        <v>22</v>
      </c>
    </row>
    <row r="46" spans="1:3">
      <c r="A46" s="374" t="s">
        <v>1896</v>
      </c>
      <c r="B46" s="929">
        <v>207</v>
      </c>
      <c r="C46" s="929">
        <v>208</v>
      </c>
    </row>
    <row r="47" spans="1:3" ht="12" customHeight="1">
      <c r="A47" s="1061"/>
      <c r="B47" s="1061"/>
      <c r="C47" s="1061"/>
    </row>
    <row r="48" spans="1:3" ht="24" customHeight="1">
      <c r="A48" s="1062" t="s">
        <v>1897</v>
      </c>
      <c r="B48" s="1062"/>
      <c r="C48" s="1062"/>
    </row>
  </sheetData>
  <mergeCells count="5">
    <mergeCell ref="A1:C1"/>
    <mergeCell ref="A15:C15"/>
    <mergeCell ref="A29:C29"/>
    <mergeCell ref="A47:C47"/>
    <mergeCell ref="A48:C48"/>
  </mergeCells>
  <printOptions horizontalCentered="1"/>
  <pageMargins left="0.59055118110236227" right="0.59055118110236227" top="0.39370078740157483" bottom="0.78740157480314965" header="0" footer="0"/>
  <pageSetup paperSize="9" orientation="portrait" horizontalDpi="4294967294" vertic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Z18"/>
  <sheetViews>
    <sheetView tabSelected="1" zoomScaleNormal="100" workbookViewId="0">
      <selection activeCell="G10" sqref="G10"/>
    </sheetView>
  </sheetViews>
  <sheetFormatPr defaultColWidth="8" defaultRowHeight="13.2"/>
  <cols>
    <col min="1" max="1" width="29.5546875" style="138" customWidth="1"/>
    <col min="2" max="2" width="10.33203125" style="114" customWidth="1"/>
    <col min="3" max="3" width="10.33203125" style="139" customWidth="1"/>
    <col min="4" max="5" width="8.6640625" style="114" customWidth="1"/>
    <col min="6" max="6" width="8.6640625" style="139" customWidth="1"/>
    <col min="7" max="7" width="7.5546875" style="114" customWidth="1"/>
    <col min="8" max="8" width="8.6640625" style="114" customWidth="1"/>
    <col min="9" max="9" width="8.6640625" style="139" customWidth="1"/>
    <col min="10" max="10" width="7.109375" style="114" customWidth="1"/>
    <col min="11" max="11" width="8.6640625" style="114" customWidth="1"/>
    <col min="12" max="12" width="8.6640625" style="139" customWidth="1"/>
    <col min="13" max="13" width="7.33203125" style="114" customWidth="1"/>
    <col min="14" max="26" width="6.33203125" style="114" customWidth="1"/>
    <col min="27" max="16384" width="8" style="113"/>
  </cols>
  <sheetData>
    <row r="1" spans="1:26" ht="23.4" customHeight="1">
      <c r="A1" s="1063" t="s">
        <v>265</v>
      </c>
      <c r="B1" s="1063"/>
      <c r="C1" s="1063"/>
      <c r="D1" s="1063"/>
      <c r="E1" s="1063"/>
      <c r="F1" s="1063"/>
      <c r="G1" s="1063"/>
      <c r="H1" s="1063"/>
      <c r="I1" s="1063"/>
      <c r="J1" s="1063"/>
      <c r="K1" s="1063"/>
      <c r="L1" s="1063"/>
      <c r="M1" s="1063"/>
      <c r="N1" s="112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</row>
    <row r="2" spans="1:26" ht="16.2" customHeight="1">
      <c r="A2" s="1063" t="s">
        <v>266</v>
      </c>
      <c r="B2" s="1063"/>
      <c r="C2" s="1063"/>
      <c r="D2" s="1063"/>
      <c r="E2" s="1063"/>
      <c r="F2" s="1063"/>
      <c r="G2" s="1063"/>
      <c r="H2" s="1063"/>
      <c r="I2" s="1063"/>
      <c r="J2" s="1063"/>
      <c r="K2" s="1063"/>
      <c r="L2" s="1063"/>
      <c r="M2" s="1063"/>
      <c r="N2" s="112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</row>
    <row r="3" spans="1:26" ht="16.2" customHeight="1">
      <c r="A3" s="1064" t="s">
        <v>267</v>
      </c>
      <c r="B3" s="1064"/>
      <c r="C3" s="1064"/>
      <c r="D3" s="1064"/>
      <c r="E3" s="1064"/>
      <c r="F3" s="1064"/>
      <c r="G3" s="1064"/>
      <c r="H3" s="1064"/>
      <c r="I3" s="1064"/>
      <c r="J3" s="1064"/>
      <c r="K3" s="1064"/>
      <c r="L3" s="1064"/>
      <c r="M3" s="1064"/>
      <c r="N3" s="112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</row>
    <row r="4" spans="1:26" s="114" customFormat="1" ht="10.199999999999999" customHeight="1">
      <c r="A4" s="1065"/>
      <c r="B4" s="1065"/>
      <c r="C4" s="1065"/>
      <c r="D4" s="1065"/>
      <c r="E4" s="1065"/>
      <c r="F4" s="1065"/>
      <c r="G4" s="1065"/>
      <c r="H4" s="1065"/>
      <c r="I4" s="1065"/>
      <c r="J4" s="1065"/>
      <c r="K4" s="1065"/>
      <c r="L4" s="1065"/>
      <c r="M4" s="1065"/>
    </row>
    <row r="5" spans="1:26" s="115" customFormat="1" ht="36.6" customHeight="1">
      <c r="A5" s="1066" t="s">
        <v>268</v>
      </c>
      <c r="B5" s="1068" t="s">
        <v>269</v>
      </c>
      <c r="C5" s="1068"/>
      <c r="D5" s="1068"/>
      <c r="E5" s="1068" t="s">
        <v>270</v>
      </c>
      <c r="F5" s="1068"/>
      <c r="G5" s="1068"/>
      <c r="H5" s="1068" t="s">
        <v>271</v>
      </c>
      <c r="I5" s="1068"/>
      <c r="J5" s="1068"/>
      <c r="K5" s="1068" t="s">
        <v>272</v>
      </c>
      <c r="L5" s="1068"/>
      <c r="M5" s="1068"/>
    </row>
    <row r="6" spans="1:26" s="115" customFormat="1" ht="31.95" customHeight="1">
      <c r="A6" s="1067"/>
      <c r="B6" s="116" t="s">
        <v>273</v>
      </c>
      <c r="C6" s="117" t="s">
        <v>274</v>
      </c>
      <c r="D6" s="116" t="s">
        <v>275</v>
      </c>
      <c r="E6" s="116" t="s">
        <v>273</v>
      </c>
      <c r="F6" s="117" t="s">
        <v>274</v>
      </c>
      <c r="G6" s="116" t="s">
        <v>275</v>
      </c>
      <c r="H6" s="116" t="s">
        <v>273</v>
      </c>
      <c r="I6" s="117" t="s">
        <v>274</v>
      </c>
      <c r="J6" s="116" t="s">
        <v>275</v>
      </c>
      <c r="K6" s="116" t="s">
        <v>273</v>
      </c>
      <c r="L6" s="117" t="s">
        <v>274</v>
      </c>
      <c r="M6" s="116" t="s">
        <v>275</v>
      </c>
    </row>
    <row r="7" spans="1:26" s="121" customFormat="1" ht="30" customHeight="1">
      <c r="A7" s="118" t="s">
        <v>276</v>
      </c>
      <c r="B7" s="119">
        <v>23621.75</v>
      </c>
      <c r="C7" s="119">
        <v>18677.5</v>
      </c>
      <c r="D7" s="120">
        <v>17001</v>
      </c>
      <c r="E7" s="119">
        <v>5114</v>
      </c>
      <c r="F7" s="119">
        <v>3704</v>
      </c>
      <c r="G7" s="120">
        <v>3142</v>
      </c>
      <c r="H7" s="119">
        <v>9452.5</v>
      </c>
      <c r="I7" s="119">
        <v>7252.25</v>
      </c>
      <c r="J7" s="120">
        <v>6292</v>
      </c>
      <c r="K7" s="119">
        <v>1611.75</v>
      </c>
      <c r="L7" s="119">
        <v>1301.5</v>
      </c>
      <c r="M7" s="120">
        <v>1203</v>
      </c>
    </row>
    <row r="8" spans="1:26" s="121" customFormat="1" ht="22.2" customHeight="1">
      <c r="A8" s="122" t="s">
        <v>277</v>
      </c>
      <c r="B8" s="123"/>
      <c r="C8" s="123"/>
      <c r="D8" s="124"/>
      <c r="E8" s="125"/>
      <c r="F8" s="125"/>
      <c r="G8" s="124"/>
      <c r="H8" s="126"/>
      <c r="I8" s="126"/>
      <c r="J8" s="127"/>
      <c r="K8" s="125"/>
      <c r="L8" s="125"/>
      <c r="M8" s="124"/>
    </row>
    <row r="9" spans="1:26" s="121" customFormat="1" ht="30" customHeight="1">
      <c r="A9" s="128" t="s">
        <v>278</v>
      </c>
      <c r="B9" s="129">
        <v>21963</v>
      </c>
      <c r="C9" s="129">
        <v>17171.75</v>
      </c>
      <c r="D9" s="130">
        <v>15685</v>
      </c>
      <c r="E9" s="129">
        <v>4897.75</v>
      </c>
      <c r="F9" s="129">
        <v>3520</v>
      </c>
      <c r="G9" s="130">
        <v>2993</v>
      </c>
      <c r="H9" s="129">
        <v>8973.25</v>
      </c>
      <c r="I9" s="129">
        <v>6815</v>
      </c>
      <c r="J9" s="130">
        <v>5917</v>
      </c>
      <c r="K9" s="129">
        <v>1410.75</v>
      </c>
      <c r="L9" s="129">
        <v>1106.5</v>
      </c>
      <c r="M9" s="130">
        <v>1042</v>
      </c>
    </row>
    <row r="10" spans="1:26" s="121" customFormat="1" ht="30" customHeight="1">
      <c r="A10" s="128" t="s">
        <v>279</v>
      </c>
      <c r="B10" s="129">
        <v>1658.75</v>
      </c>
      <c r="C10" s="129">
        <v>1505.75</v>
      </c>
      <c r="D10" s="130">
        <v>1316</v>
      </c>
      <c r="E10" s="131">
        <v>216.25</v>
      </c>
      <c r="F10" s="131">
        <v>184</v>
      </c>
      <c r="G10" s="132">
        <v>149</v>
      </c>
      <c r="H10" s="131">
        <v>479.25</v>
      </c>
      <c r="I10" s="131">
        <v>437.25</v>
      </c>
      <c r="J10" s="132">
        <v>375</v>
      </c>
      <c r="K10" s="131">
        <v>201</v>
      </c>
      <c r="L10" s="131">
        <v>195</v>
      </c>
      <c r="M10" s="132">
        <v>161</v>
      </c>
    </row>
    <row r="11" spans="1:26" s="121" customFormat="1" ht="16.2" customHeight="1">
      <c r="A11" s="133"/>
      <c r="B11" s="134"/>
      <c r="C11" s="134"/>
      <c r="D11" s="135"/>
      <c r="E11" s="134"/>
      <c r="F11" s="134"/>
      <c r="G11" s="135"/>
      <c r="H11" s="134"/>
      <c r="I11" s="134"/>
      <c r="J11" s="135"/>
      <c r="K11" s="134"/>
      <c r="L11" s="134"/>
      <c r="M11" s="135"/>
    </row>
    <row r="12" spans="1:26" s="121" customFormat="1" ht="30.6" customHeight="1">
      <c r="A12" s="1063" t="s">
        <v>280</v>
      </c>
      <c r="B12" s="1063"/>
      <c r="C12" s="1063"/>
      <c r="D12" s="1063"/>
      <c r="E12" s="1063"/>
      <c r="F12" s="1063"/>
      <c r="G12" s="1063"/>
      <c r="H12" s="1063"/>
      <c r="I12" s="1063"/>
      <c r="J12" s="1063"/>
      <c r="K12" s="1063"/>
      <c r="L12" s="1063"/>
      <c r="M12" s="1063"/>
    </row>
    <row r="13" spans="1:26" ht="106.2" customHeight="1">
      <c r="A13" s="1072" t="s">
        <v>45</v>
      </c>
      <c r="B13" s="1073"/>
      <c r="C13" s="1074"/>
      <c r="D13" s="1078" t="s">
        <v>281</v>
      </c>
      <c r="E13" s="1079"/>
      <c r="F13" s="1078" t="s">
        <v>282</v>
      </c>
      <c r="G13" s="1079"/>
      <c r="H13" s="1078" t="s">
        <v>283</v>
      </c>
      <c r="I13" s="1079"/>
      <c r="J13" s="1078" t="s">
        <v>284</v>
      </c>
      <c r="K13" s="1079"/>
      <c r="L13" s="1078" t="s">
        <v>285</v>
      </c>
      <c r="M13" s="1079"/>
    </row>
    <row r="14" spans="1:26" ht="29.4" customHeight="1">
      <c r="A14" s="1075"/>
      <c r="B14" s="1076"/>
      <c r="C14" s="1077"/>
      <c r="D14" s="136">
        <v>2019</v>
      </c>
      <c r="E14" s="136">
        <v>2020</v>
      </c>
      <c r="F14" s="136">
        <v>2019</v>
      </c>
      <c r="G14" s="136">
        <v>2020</v>
      </c>
      <c r="H14" s="136">
        <v>2019</v>
      </c>
      <c r="I14" s="136">
        <v>2020</v>
      </c>
      <c r="J14" s="136">
        <v>2019</v>
      </c>
      <c r="K14" s="136">
        <v>2020</v>
      </c>
      <c r="L14" s="136">
        <v>2019</v>
      </c>
      <c r="M14" s="136">
        <v>2020</v>
      </c>
    </row>
    <row r="15" spans="1:26" ht="29.4" customHeight="1">
      <c r="A15" s="1069" t="s">
        <v>286</v>
      </c>
      <c r="B15" s="1070"/>
      <c r="C15" s="1071"/>
      <c r="D15" s="137">
        <v>31.2</v>
      </c>
      <c r="E15" s="137">
        <v>31</v>
      </c>
      <c r="F15" s="137">
        <v>7.3</v>
      </c>
      <c r="G15" s="137">
        <v>6.8</v>
      </c>
      <c r="H15" s="137">
        <v>20</v>
      </c>
      <c r="I15" s="137">
        <v>19.899999999999999</v>
      </c>
      <c r="J15" s="137">
        <v>64.2</v>
      </c>
      <c r="K15" s="137">
        <v>62.1</v>
      </c>
      <c r="L15" s="137">
        <v>21.5</v>
      </c>
      <c r="M15" s="137">
        <v>21.4</v>
      </c>
    </row>
    <row r="16" spans="1:26" ht="29.4" customHeight="1">
      <c r="A16" s="1069" t="s">
        <v>287</v>
      </c>
      <c r="B16" s="1070"/>
      <c r="C16" s="1071"/>
      <c r="D16" s="137">
        <v>37.6</v>
      </c>
      <c r="E16" s="137"/>
      <c r="F16" s="137">
        <v>14.2</v>
      </c>
      <c r="G16" s="137"/>
      <c r="H16" s="137">
        <v>23.9</v>
      </c>
      <c r="I16" s="137"/>
      <c r="J16" s="137">
        <v>82.8</v>
      </c>
      <c r="K16" s="137"/>
      <c r="L16" s="137">
        <v>51.5</v>
      </c>
      <c r="M16" s="137"/>
    </row>
    <row r="17" spans="1:13" s="114" customFormat="1" ht="29.4" customHeight="1">
      <c r="A17" s="1069" t="s">
        <v>288</v>
      </c>
      <c r="B17" s="1070"/>
      <c r="C17" s="1071"/>
      <c r="D17" s="137">
        <v>43.8</v>
      </c>
      <c r="E17" s="137"/>
      <c r="F17" s="137">
        <v>10.9</v>
      </c>
      <c r="G17" s="137"/>
      <c r="H17" s="137">
        <v>27.2</v>
      </c>
      <c r="I17" s="137"/>
      <c r="J17" s="137">
        <v>83.2</v>
      </c>
      <c r="K17" s="137"/>
      <c r="L17" s="137">
        <v>41.6</v>
      </c>
      <c r="M17" s="137"/>
    </row>
    <row r="18" spans="1:13" s="114" customFormat="1">
      <c r="A18" s="138"/>
      <c r="F18" s="139"/>
      <c r="I18" s="139"/>
      <c r="L18" s="139"/>
    </row>
  </sheetData>
  <mergeCells count="19">
    <mergeCell ref="A15:C15"/>
    <mergeCell ref="A16:C16"/>
    <mergeCell ref="A17:C17"/>
    <mergeCell ref="A12:M12"/>
    <mergeCell ref="A13:C14"/>
    <mergeCell ref="D13:E13"/>
    <mergeCell ref="F13:G13"/>
    <mergeCell ref="H13:I13"/>
    <mergeCell ref="J13:K13"/>
    <mergeCell ref="L13:M13"/>
    <mergeCell ref="A1:M1"/>
    <mergeCell ref="A2:M2"/>
    <mergeCell ref="A3:M3"/>
    <mergeCell ref="A4:M4"/>
    <mergeCell ref="A5:A6"/>
    <mergeCell ref="B5:D5"/>
    <mergeCell ref="E5:G5"/>
    <mergeCell ref="H5:J5"/>
    <mergeCell ref="K5:M5"/>
  </mergeCells>
  <printOptions horizontalCentered="1"/>
  <pageMargins left="0.59055118110236215" right="0.59055118110236215" top="0.39370078740157483" bottom="0.78740157480314965" header="0" footer="0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49"/>
  <sheetViews>
    <sheetView zoomScaleNormal="100" workbookViewId="0">
      <selection activeCell="D16" sqref="D16"/>
    </sheetView>
  </sheetViews>
  <sheetFormatPr defaultColWidth="8.88671875" defaultRowHeight="12"/>
  <cols>
    <col min="1" max="1" width="38.33203125" style="140" customWidth="1"/>
    <col min="2" max="2" width="8.33203125" style="157" customWidth="1"/>
    <col min="3" max="3" width="6.88671875" style="140" customWidth="1"/>
    <col min="4" max="4" width="8.6640625" style="140" customWidth="1"/>
    <col min="5" max="5" width="6.88671875" style="140" customWidth="1"/>
    <col min="6" max="6" width="7.6640625" style="140" customWidth="1"/>
    <col min="7" max="7" width="6.88671875" style="140" customWidth="1"/>
    <col min="8" max="8" width="7.33203125" style="140" customWidth="1"/>
    <col min="9" max="16384" width="8.88671875" style="140"/>
  </cols>
  <sheetData>
    <row r="1" spans="1:8" ht="24" customHeight="1">
      <c r="A1" s="1080" t="s">
        <v>289</v>
      </c>
      <c r="B1" s="1080"/>
      <c r="C1" s="1080"/>
      <c r="D1" s="1080"/>
      <c r="E1" s="1080"/>
      <c r="F1" s="1080"/>
      <c r="G1" s="1080"/>
      <c r="H1" s="1080"/>
    </row>
    <row r="2" spans="1:8" ht="18.600000000000001" customHeight="1">
      <c r="A2" s="1080" t="s">
        <v>290</v>
      </c>
      <c r="B2" s="1080"/>
      <c r="C2" s="1080"/>
      <c r="D2" s="1080"/>
      <c r="E2" s="1080"/>
      <c r="F2" s="1080"/>
      <c r="G2" s="1080"/>
      <c r="H2" s="1080"/>
    </row>
    <row r="3" spans="1:8" ht="33" customHeight="1">
      <c r="A3" s="1081" t="s">
        <v>291</v>
      </c>
      <c r="B3" s="1082" t="s">
        <v>292</v>
      </c>
      <c r="C3" s="1083" t="s">
        <v>293</v>
      </c>
      <c r="D3" s="1084"/>
      <c r="E3" s="1084"/>
      <c r="F3" s="1084"/>
      <c r="G3" s="1084"/>
      <c r="H3" s="1085"/>
    </row>
    <row r="4" spans="1:8" ht="16.2" customHeight="1">
      <c r="A4" s="1081"/>
      <c r="B4" s="1082"/>
      <c r="C4" s="1086" t="s">
        <v>294</v>
      </c>
      <c r="D4" s="1087"/>
      <c r="E4" s="1088" t="s">
        <v>295</v>
      </c>
      <c r="F4" s="1087"/>
      <c r="G4" s="1088" t="s">
        <v>296</v>
      </c>
      <c r="H4" s="1087"/>
    </row>
    <row r="5" spans="1:8" ht="15.6" customHeight="1">
      <c r="A5" s="1081"/>
      <c r="B5" s="1082"/>
      <c r="C5" s="141" t="s">
        <v>297</v>
      </c>
      <c r="D5" s="142" t="s">
        <v>298</v>
      </c>
      <c r="E5" s="143" t="s">
        <v>297</v>
      </c>
      <c r="F5" s="142" t="s">
        <v>298</v>
      </c>
      <c r="G5" s="143" t="s">
        <v>297</v>
      </c>
      <c r="H5" s="142" t="s">
        <v>298</v>
      </c>
    </row>
    <row r="6" spans="1:8" ht="20.399999999999999" customHeight="1">
      <c r="A6" s="144" t="s">
        <v>299</v>
      </c>
      <c r="B6" s="145">
        <v>3142</v>
      </c>
      <c r="C6" s="146">
        <v>703</v>
      </c>
      <c r="D6" s="147">
        <v>22.4</v>
      </c>
      <c r="E6" s="146">
        <v>208</v>
      </c>
      <c r="F6" s="147">
        <v>6.6</v>
      </c>
      <c r="G6" s="146">
        <v>58</v>
      </c>
      <c r="H6" s="148">
        <v>1.8</v>
      </c>
    </row>
    <row r="7" spans="1:8" ht="30" customHeight="1">
      <c r="A7" s="149" t="s">
        <v>300</v>
      </c>
      <c r="B7" s="150">
        <v>104</v>
      </c>
      <c r="C7" s="150">
        <v>26</v>
      </c>
      <c r="D7" s="151">
        <v>25</v>
      </c>
      <c r="E7" s="150">
        <v>12</v>
      </c>
      <c r="F7" s="151">
        <v>11.5</v>
      </c>
      <c r="G7" s="150">
        <v>1</v>
      </c>
      <c r="H7" s="152">
        <v>1</v>
      </c>
    </row>
    <row r="8" spans="1:8" ht="16.2" customHeight="1">
      <c r="A8" s="153" t="s">
        <v>301</v>
      </c>
      <c r="B8" s="150">
        <v>227</v>
      </c>
      <c r="C8" s="150">
        <v>55</v>
      </c>
      <c r="D8" s="151">
        <v>24.2</v>
      </c>
      <c r="E8" s="150">
        <v>23</v>
      </c>
      <c r="F8" s="151">
        <v>10.1</v>
      </c>
      <c r="G8" s="150">
        <v>8</v>
      </c>
      <c r="H8" s="152">
        <v>3.5</v>
      </c>
    </row>
    <row r="9" spans="1:8" ht="16.2" customHeight="1">
      <c r="A9" s="153" t="s">
        <v>302</v>
      </c>
      <c r="B9" s="150">
        <v>5</v>
      </c>
      <c r="C9" s="150">
        <v>2</v>
      </c>
      <c r="D9" s="151">
        <v>40</v>
      </c>
      <c r="E9" s="154" t="s">
        <v>303</v>
      </c>
      <c r="F9" s="154" t="s">
        <v>303</v>
      </c>
      <c r="G9" s="154" t="s">
        <v>303</v>
      </c>
      <c r="H9" s="154" t="s">
        <v>303</v>
      </c>
    </row>
    <row r="10" spans="1:8" ht="16.2" customHeight="1">
      <c r="A10" s="153" t="s">
        <v>304</v>
      </c>
      <c r="B10" s="150">
        <v>181</v>
      </c>
      <c r="C10" s="150">
        <v>65</v>
      </c>
      <c r="D10" s="151">
        <v>35.9</v>
      </c>
      <c r="E10" s="150">
        <v>17</v>
      </c>
      <c r="F10" s="151">
        <v>9.4</v>
      </c>
      <c r="G10" s="150">
        <v>2</v>
      </c>
      <c r="H10" s="152">
        <v>1.1000000000000001</v>
      </c>
    </row>
    <row r="11" spans="1:8" ht="16.2" customHeight="1">
      <c r="A11" s="153" t="s">
        <v>305</v>
      </c>
      <c r="B11" s="150">
        <v>8</v>
      </c>
      <c r="C11" s="150">
        <v>4</v>
      </c>
      <c r="D11" s="151">
        <v>50</v>
      </c>
      <c r="E11" s="154">
        <v>2</v>
      </c>
      <c r="F11" s="151">
        <v>25</v>
      </c>
      <c r="G11" s="154" t="s">
        <v>303</v>
      </c>
      <c r="H11" s="154" t="s">
        <v>303</v>
      </c>
    </row>
    <row r="12" spans="1:8" ht="16.2" customHeight="1">
      <c r="A12" s="153" t="s">
        <v>306</v>
      </c>
      <c r="B12" s="154" t="s">
        <v>303</v>
      </c>
      <c r="C12" s="154" t="s">
        <v>303</v>
      </c>
      <c r="D12" s="154" t="s">
        <v>303</v>
      </c>
      <c r="E12" s="154" t="s">
        <v>303</v>
      </c>
      <c r="F12" s="154" t="s">
        <v>303</v>
      </c>
      <c r="G12" s="154" t="s">
        <v>303</v>
      </c>
      <c r="H12" s="154" t="s">
        <v>303</v>
      </c>
    </row>
    <row r="13" spans="1:8" ht="16.2" customHeight="1">
      <c r="A13" s="153" t="s">
        <v>307</v>
      </c>
      <c r="B13" s="154" t="s">
        <v>303</v>
      </c>
      <c r="C13" s="154" t="s">
        <v>303</v>
      </c>
      <c r="D13" s="154" t="s">
        <v>303</v>
      </c>
      <c r="E13" s="154" t="s">
        <v>303</v>
      </c>
      <c r="F13" s="154" t="s">
        <v>303</v>
      </c>
      <c r="G13" s="154" t="s">
        <v>303</v>
      </c>
      <c r="H13" s="154" t="s">
        <v>303</v>
      </c>
    </row>
    <row r="14" spans="1:8" ht="16.2" customHeight="1">
      <c r="A14" s="153" t="s">
        <v>308</v>
      </c>
      <c r="B14" s="150">
        <v>17</v>
      </c>
      <c r="C14" s="150">
        <v>6</v>
      </c>
      <c r="D14" s="151">
        <v>35.299999999999997</v>
      </c>
      <c r="E14" s="150">
        <v>3</v>
      </c>
      <c r="F14" s="151">
        <v>17.600000000000001</v>
      </c>
      <c r="G14" s="154" t="s">
        <v>303</v>
      </c>
      <c r="H14" s="154" t="s">
        <v>303</v>
      </c>
    </row>
    <row r="15" spans="1:8" ht="16.2" customHeight="1">
      <c r="A15" s="153" t="s">
        <v>309</v>
      </c>
      <c r="B15" s="150">
        <v>3</v>
      </c>
      <c r="C15" s="154">
        <v>1</v>
      </c>
      <c r="D15" s="154">
        <v>33.299999999999997</v>
      </c>
      <c r="E15" s="154" t="s">
        <v>303</v>
      </c>
      <c r="F15" s="154" t="s">
        <v>303</v>
      </c>
      <c r="G15" s="154" t="s">
        <v>303</v>
      </c>
      <c r="H15" s="154" t="s">
        <v>303</v>
      </c>
    </row>
    <row r="16" spans="1:8" ht="16.2" customHeight="1">
      <c r="A16" s="153" t="s">
        <v>310</v>
      </c>
      <c r="B16" s="150">
        <v>3</v>
      </c>
      <c r="C16" s="150">
        <v>1</v>
      </c>
      <c r="D16" s="151">
        <v>33.299999999999997</v>
      </c>
      <c r="E16" s="154" t="s">
        <v>303</v>
      </c>
      <c r="F16" s="154" t="s">
        <v>303</v>
      </c>
      <c r="G16" s="154" t="s">
        <v>303</v>
      </c>
      <c r="H16" s="154" t="s">
        <v>303</v>
      </c>
    </row>
    <row r="17" spans="1:8" ht="16.2" customHeight="1">
      <c r="A17" s="153" t="s">
        <v>311</v>
      </c>
      <c r="B17" s="154">
        <v>3</v>
      </c>
      <c r="C17" s="154" t="s">
        <v>303</v>
      </c>
      <c r="D17" s="154" t="s">
        <v>303</v>
      </c>
      <c r="E17" s="154" t="s">
        <v>303</v>
      </c>
      <c r="F17" s="154" t="s">
        <v>303</v>
      </c>
      <c r="G17" s="154" t="s">
        <v>303</v>
      </c>
      <c r="H17" s="154" t="s">
        <v>303</v>
      </c>
    </row>
    <row r="18" spans="1:8" ht="16.2" customHeight="1">
      <c r="A18" s="153" t="s">
        <v>312</v>
      </c>
      <c r="B18" s="154" t="s">
        <v>303</v>
      </c>
      <c r="C18" s="154" t="s">
        <v>303</v>
      </c>
      <c r="D18" s="154" t="s">
        <v>303</v>
      </c>
      <c r="E18" s="154" t="s">
        <v>303</v>
      </c>
      <c r="F18" s="154" t="s">
        <v>303</v>
      </c>
      <c r="G18" s="154" t="s">
        <v>303</v>
      </c>
      <c r="H18" s="154" t="s">
        <v>303</v>
      </c>
    </row>
    <row r="19" spans="1:8" ht="16.2" customHeight="1">
      <c r="A19" s="153" t="s">
        <v>313</v>
      </c>
      <c r="B19" s="150">
        <v>50</v>
      </c>
      <c r="C19" s="150">
        <v>11</v>
      </c>
      <c r="D19" s="151">
        <v>22</v>
      </c>
      <c r="E19" s="150">
        <v>4</v>
      </c>
      <c r="F19" s="151">
        <v>8</v>
      </c>
      <c r="G19" s="154">
        <v>2</v>
      </c>
      <c r="H19" s="154">
        <v>4</v>
      </c>
    </row>
    <row r="20" spans="1:8" ht="16.2" customHeight="1">
      <c r="A20" s="153" t="s">
        <v>314</v>
      </c>
      <c r="B20" s="154" t="s">
        <v>303</v>
      </c>
      <c r="C20" s="154" t="s">
        <v>303</v>
      </c>
      <c r="D20" s="154" t="s">
        <v>303</v>
      </c>
      <c r="E20" s="154" t="s">
        <v>303</v>
      </c>
      <c r="F20" s="154" t="s">
        <v>303</v>
      </c>
      <c r="G20" s="154" t="s">
        <v>303</v>
      </c>
      <c r="H20" s="154" t="s">
        <v>303</v>
      </c>
    </row>
    <row r="21" spans="1:8" ht="16.2" customHeight="1">
      <c r="A21" s="153" t="s">
        <v>315</v>
      </c>
      <c r="B21" s="150">
        <v>3</v>
      </c>
      <c r="C21" s="154" t="s">
        <v>303</v>
      </c>
      <c r="D21" s="151">
        <v>0</v>
      </c>
      <c r="E21" s="154" t="s">
        <v>303</v>
      </c>
      <c r="F21" s="154" t="s">
        <v>303</v>
      </c>
      <c r="G21" s="154" t="s">
        <v>303</v>
      </c>
      <c r="H21" s="154" t="s">
        <v>303</v>
      </c>
    </row>
    <row r="22" spans="1:8" ht="16.2" customHeight="1">
      <c r="A22" s="153" t="s">
        <v>316</v>
      </c>
      <c r="B22" s="150">
        <v>44</v>
      </c>
      <c r="C22" s="150">
        <v>8</v>
      </c>
      <c r="D22" s="151">
        <v>18.2</v>
      </c>
      <c r="E22" s="150">
        <v>3</v>
      </c>
      <c r="F22" s="151">
        <v>6.8</v>
      </c>
      <c r="G22" s="154">
        <v>0</v>
      </c>
      <c r="H22" s="154">
        <v>0</v>
      </c>
    </row>
    <row r="23" spans="1:8" ht="16.2" customHeight="1">
      <c r="A23" s="153" t="s">
        <v>317</v>
      </c>
      <c r="B23" s="150">
        <v>69</v>
      </c>
      <c r="C23" s="150">
        <v>17</v>
      </c>
      <c r="D23" s="151">
        <v>24.6</v>
      </c>
      <c r="E23" s="150">
        <v>7</v>
      </c>
      <c r="F23" s="151">
        <v>10.1</v>
      </c>
      <c r="G23" s="150">
        <v>1</v>
      </c>
      <c r="H23" s="152">
        <v>1.4</v>
      </c>
    </row>
    <row r="24" spans="1:8" ht="16.2" customHeight="1">
      <c r="A24" s="153" t="s">
        <v>318</v>
      </c>
      <c r="B24" s="150">
        <v>6</v>
      </c>
      <c r="C24" s="150">
        <v>2</v>
      </c>
      <c r="D24" s="151">
        <v>33.299999999999997</v>
      </c>
      <c r="E24" s="150">
        <v>1</v>
      </c>
      <c r="F24" s="151">
        <v>16.7</v>
      </c>
      <c r="G24" s="154" t="s">
        <v>303</v>
      </c>
      <c r="H24" s="154" t="s">
        <v>303</v>
      </c>
    </row>
    <row r="25" spans="1:8" ht="16.2" customHeight="1">
      <c r="A25" s="153" t="s">
        <v>319</v>
      </c>
      <c r="B25" s="150">
        <v>49</v>
      </c>
      <c r="C25" s="150">
        <v>17</v>
      </c>
      <c r="D25" s="151">
        <v>34.700000000000003</v>
      </c>
      <c r="E25" s="150">
        <v>4</v>
      </c>
      <c r="F25" s="151">
        <v>8.1999999999999993</v>
      </c>
      <c r="G25" s="154" t="s">
        <v>303</v>
      </c>
      <c r="H25" s="154" t="s">
        <v>303</v>
      </c>
    </row>
    <row r="26" spans="1:8" ht="16.2" customHeight="1">
      <c r="A26" s="153" t="s">
        <v>320</v>
      </c>
      <c r="B26" s="154" t="s">
        <v>303</v>
      </c>
      <c r="C26" s="154" t="s">
        <v>303</v>
      </c>
      <c r="D26" s="154" t="s">
        <v>303</v>
      </c>
      <c r="E26" s="154" t="s">
        <v>303</v>
      </c>
      <c r="F26" s="154" t="s">
        <v>303</v>
      </c>
      <c r="G26" s="154" t="s">
        <v>303</v>
      </c>
      <c r="H26" s="154" t="s">
        <v>303</v>
      </c>
    </row>
    <row r="27" spans="1:8" ht="16.2" customHeight="1">
      <c r="A27" s="153" t="s">
        <v>321</v>
      </c>
      <c r="B27" s="150">
        <v>6</v>
      </c>
      <c r="C27" s="150">
        <v>2</v>
      </c>
      <c r="D27" s="151">
        <v>33.299999999999997</v>
      </c>
      <c r="E27" s="154" t="s">
        <v>303</v>
      </c>
      <c r="F27" s="154" t="s">
        <v>303</v>
      </c>
      <c r="G27" s="154" t="s">
        <v>303</v>
      </c>
      <c r="H27" s="154" t="s">
        <v>303</v>
      </c>
    </row>
    <row r="28" spans="1:8" ht="16.2" customHeight="1">
      <c r="A28" s="153" t="s">
        <v>322</v>
      </c>
      <c r="B28" s="150">
        <v>1</v>
      </c>
      <c r="C28" s="154" t="s">
        <v>303</v>
      </c>
      <c r="D28" s="154" t="s">
        <v>303</v>
      </c>
      <c r="E28" s="154" t="s">
        <v>303</v>
      </c>
      <c r="F28" s="154" t="s">
        <v>303</v>
      </c>
      <c r="G28" s="154" t="s">
        <v>303</v>
      </c>
      <c r="H28" s="154" t="s">
        <v>303</v>
      </c>
    </row>
    <row r="29" spans="1:8" ht="16.2" customHeight="1">
      <c r="A29" s="153" t="s">
        <v>323</v>
      </c>
      <c r="B29" s="154" t="s">
        <v>303</v>
      </c>
      <c r="C29" s="154" t="s">
        <v>303</v>
      </c>
      <c r="D29" s="154" t="s">
        <v>303</v>
      </c>
      <c r="E29" s="154" t="s">
        <v>303</v>
      </c>
      <c r="F29" s="154" t="s">
        <v>303</v>
      </c>
      <c r="G29" s="154" t="s">
        <v>303</v>
      </c>
      <c r="H29" s="154" t="s">
        <v>303</v>
      </c>
    </row>
    <row r="30" spans="1:8" ht="16.2" customHeight="1">
      <c r="A30" s="153" t="s">
        <v>324</v>
      </c>
      <c r="B30" s="150">
        <v>1</v>
      </c>
      <c r="C30" s="154" t="s">
        <v>303</v>
      </c>
      <c r="D30" s="154" t="s">
        <v>303</v>
      </c>
      <c r="E30" s="154" t="s">
        <v>303</v>
      </c>
      <c r="F30" s="154" t="s">
        <v>303</v>
      </c>
      <c r="G30" s="154" t="s">
        <v>303</v>
      </c>
      <c r="H30" s="154" t="s">
        <v>303</v>
      </c>
    </row>
    <row r="31" spans="1:8" ht="16.2" customHeight="1">
      <c r="A31" s="153" t="s">
        <v>325</v>
      </c>
      <c r="B31" s="154" t="s">
        <v>303</v>
      </c>
      <c r="C31" s="154" t="s">
        <v>303</v>
      </c>
      <c r="D31" s="154" t="s">
        <v>303</v>
      </c>
      <c r="E31" s="154" t="s">
        <v>303</v>
      </c>
      <c r="F31" s="154" t="s">
        <v>303</v>
      </c>
      <c r="G31" s="154" t="s">
        <v>303</v>
      </c>
      <c r="H31" s="154" t="s">
        <v>303</v>
      </c>
    </row>
    <row r="32" spans="1:8" ht="16.2" customHeight="1">
      <c r="A32" s="153" t="s">
        <v>326</v>
      </c>
      <c r="B32" s="150">
        <v>0</v>
      </c>
      <c r="C32" s="154" t="s">
        <v>303</v>
      </c>
      <c r="D32" s="154" t="s">
        <v>303</v>
      </c>
      <c r="E32" s="154" t="s">
        <v>303</v>
      </c>
      <c r="F32" s="154" t="s">
        <v>303</v>
      </c>
      <c r="G32" s="154" t="s">
        <v>303</v>
      </c>
      <c r="H32" s="154" t="s">
        <v>303</v>
      </c>
    </row>
    <row r="33" spans="1:8" ht="16.2" customHeight="1">
      <c r="A33" s="153" t="s">
        <v>327</v>
      </c>
      <c r="B33" s="150">
        <v>32</v>
      </c>
      <c r="C33" s="150">
        <v>10</v>
      </c>
      <c r="D33" s="151">
        <v>31.3</v>
      </c>
      <c r="E33" s="150">
        <v>2</v>
      </c>
      <c r="F33" s="151">
        <v>6.3</v>
      </c>
      <c r="G33" s="150">
        <v>1</v>
      </c>
      <c r="H33" s="152">
        <v>3.1</v>
      </c>
    </row>
    <row r="34" spans="1:8" ht="16.2" customHeight="1">
      <c r="A34" s="153" t="s">
        <v>328</v>
      </c>
      <c r="B34" s="150">
        <v>124</v>
      </c>
      <c r="C34" s="150">
        <v>16</v>
      </c>
      <c r="D34" s="151">
        <v>12.9</v>
      </c>
      <c r="E34" s="150">
        <v>4</v>
      </c>
      <c r="F34" s="151">
        <v>3.2</v>
      </c>
      <c r="G34" s="150">
        <v>2</v>
      </c>
      <c r="H34" s="152">
        <v>1.6</v>
      </c>
    </row>
    <row r="35" spans="1:8" ht="16.2" customHeight="1">
      <c r="A35" s="153" t="s">
        <v>329</v>
      </c>
      <c r="B35" s="150">
        <v>23</v>
      </c>
      <c r="C35" s="150">
        <v>8</v>
      </c>
      <c r="D35" s="151">
        <v>34.799999999999997</v>
      </c>
      <c r="E35" s="150">
        <v>5</v>
      </c>
      <c r="F35" s="151">
        <v>21.7</v>
      </c>
      <c r="G35" s="150">
        <v>2</v>
      </c>
      <c r="H35" s="152">
        <v>8.6999999999999993</v>
      </c>
    </row>
    <row r="36" spans="1:8" ht="16.2" customHeight="1">
      <c r="A36" s="153" t="s">
        <v>330</v>
      </c>
      <c r="B36" s="150">
        <v>32</v>
      </c>
      <c r="C36" s="150">
        <v>13</v>
      </c>
      <c r="D36" s="151">
        <v>40.6</v>
      </c>
      <c r="E36" s="154" t="s">
        <v>303</v>
      </c>
      <c r="F36" s="154" t="s">
        <v>303</v>
      </c>
      <c r="G36" s="150">
        <v>2</v>
      </c>
      <c r="H36" s="152">
        <v>6.3</v>
      </c>
    </row>
    <row r="37" spans="1:8" ht="16.2" customHeight="1">
      <c r="A37" s="153" t="s">
        <v>331</v>
      </c>
      <c r="B37" s="150">
        <v>7</v>
      </c>
      <c r="C37" s="150">
        <v>4</v>
      </c>
      <c r="D37" s="151">
        <v>57.1</v>
      </c>
      <c r="E37" s="154">
        <v>1</v>
      </c>
      <c r="F37" s="151">
        <v>14.3</v>
      </c>
      <c r="G37" s="154" t="s">
        <v>303</v>
      </c>
      <c r="H37" s="154" t="s">
        <v>303</v>
      </c>
    </row>
    <row r="38" spans="1:8" ht="16.2" customHeight="1">
      <c r="A38" s="153" t="s">
        <v>332</v>
      </c>
      <c r="B38" s="150">
        <v>20</v>
      </c>
      <c r="C38" s="150">
        <v>2</v>
      </c>
      <c r="D38" s="151">
        <v>10</v>
      </c>
      <c r="E38" s="150">
        <v>1</v>
      </c>
      <c r="F38" s="151">
        <v>5</v>
      </c>
      <c r="G38" s="154" t="s">
        <v>303</v>
      </c>
      <c r="H38" s="154" t="s">
        <v>303</v>
      </c>
    </row>
    <row r="39" spans="1:8" ht="16.2" customHeight="1">
      <c r="A39" s="153" t="s">
        <v>333</v>
      </c>
      <c r="B39" s="150">
        <v>49</v>
      </c>
      <c r="C39" s="150">
        <v>10</v>
      </c>
      <c r="D39" s="151">
        <v>20.399999999999999</v>
      </c>
      <c r="E39" s="150">
        <v>4</v>
      </c>
      <c r="F39" s="151">
        <v>8.1999999999999993</v>
      </c>
      <c r="G39" s="154" t="s">
        <v>303</v>
      </c>
      <c r="H39" s="154" t="s">
        <v>303</v>
      </c>
    </row>
    <row r="40" spans="1:8" ht="16.2" customHeight="1">
      <c r="A40" s="153" t="s">
        <v>334</v>
      </c>
      <c r="B40" s="150">
        <v>3</v>
      </c>
      <c r="C40" s="150">
        <v>1</v>
      </c>
      <c r="D40" s="151">
        <v>33.299999999999997</v>
      </c>
      <c r="E40" s="154" t="s">
        <v>303</v>
      </c>
      <c r="F40" s="154" t="s">
        <v>303</v>
      </c>
      <c r="G40" s="154" t="s">
        <v>303</v>
      </c>
      <c r="H40" s="154" t="s">
        <v>303</v>
      </c>
    </row>
    <row r="41" spans="1:8" ht="16.2" customHeight="1">
      <c r="A41" s="153" t="s">
        <v>335</v>
      </c>
      <c r="B41" s="150">
        <v>11</v>
      </c>
      <c r="C41" s="150">
        <v>1</v>
      </c>
      <c r="D41" s="151">
        <v>9.1</v>
      </c>
      <c r="E41" s="154" t="s">
        <v>303</v>
      </c>
      <c r="F41" s="154" t="s">
        <v>303</v>
      </c>
      <c r="G41" s="154" t="s">
        <v>303</v>
      </c>
      <c r="H41" s="154" t="s">
        <v>303</v>
      </c>
    </row>
    <row r="42" spans="1:8" ht="16.2" customHeight="1">
      <c r="A42" s="153" t="s">
        <v>336</v>
      </c>
      <c r="B42" s="154" t="s">
        <v>303</v>
      </c>
      <c r="C42" s="154" t="s">
        <v>303</v>
      </c>
      <c r="D42" s="154" t="s">
        <v>303</v>
      </c>
      <c r="E42" s="154" t="s">
        <v>303</v>
      </c>
      <c r="F42" s="154" t="s">
        <v>303</v>
      </c>
      <c r="G42" s="154" t="s">
        <v>303</v>
      </c>
      <c r="H42" s="154" t="s">
        <v>303</v>
      </c>
    </row>
    <row r="43" spans="1:8" ht="16.2" customHeight="1">
      <c r="A43" s="153" t="s">
        <v>337</v>
      </c>
      <c r="B43" s="150">
        <v>52</v>
      </c>
      <c r="C43" s="150">
        <v>9</v>
      </c>
      <c r="D43" s="151">
        <v>17.3</v>
      </c>
      <c r="E43" s="150">
        <v>2</v>
      </c>
      <c r="F43" s="151">
        <v>3.8</v>
      </c>
      <c r="G43" s="154" t="s">
        <v>303</v>
      </c>
      <c r="H43" s="154" t="s">
        <v>303</v>
      </c>
    </row>
    <row r="44" spans="1:8" ht="16.2" customHeight="1">
      <c r="A44" s="153" t="s">
        <v>338</v>
      </c>
      <c r="B44" s="150">
        <v>68</v>
      </c>
      <c r="C44" s="150">
        <v>11</v>
      </c>
      <c r="D44" s="151">
        <v>16.2</v>
      </c>
      <c r="E44" s="150">
        <v>5</v>
      </c>
      <c r="F44" s="151">
        <v>7.4</v>
      </c>
      <c r="G44" s="154">
        <v>2</v>
      </c>
      <c r="H44" s="154">
        <v>2.9</v>
      </c>
    </row>
    <row r="45" spans="1:8" ht="16.2" customHeight="1">
      <c r="A45" s="153" t="s">
        <v>339</v>
      </c>
      <c r="B45" s="154" t="s">
        <v>303</v>
      </c>
      <c r="C45" s="154" t="s">
        <v>303</v>
      </c>
      <c r="D45" s="154" t="s">
        <v>303</v>
      </c>
      <c r="E45" s="154" t="s">
        <v>303</v>
      </c>
      <c r="F45" s="154" t="s">
        <v>303</v>
      </c>
      <c r="G45" s="154" t="s">
        <v>303</v>
      </c>
      <c r="H45" s="154" t="s">
        <v>303</v>
      </c>
    </row>
    <row r="46" spans="1:8" ht="16.2" customHeight="1">
      <c r="A46" s="153" t="s">
        <v>340</v>
      </c>
      <c r="B46" s="154" t="s">
        <v>303</v>
      </c>
      <c r="C46" s="154" t="s">
        <v>303</v>
      </c>
      <c r="D46" s="154" t="s">
        <v>303</v>
      </c>
      <c r="E46" s="154" t="s">
        <v>303</v>
      </c>
      <c r="F46" s="154" t="s">
        <v>303</v>
      </c>
      <c r="G46" s="154" t="s">
        <v>303</v>
      </c>
      <c r="H46" s="154" t="s">
        <v>303</v>
      </c>
    </row>
    <row r="47" spans="1:8" ht="16.95" customHeight="1">
      <c r="A47" s="155" t="s">
        <v>341</v>
      </c>
      <c r="B47" s="150">
        <v>20</v>
      </c>
      <c r="C47" s="150">
        <v>6</v>
      </c>
      <c r="D47" s="151">
        <v>30</v>
      </c>
      <c r="E47" s="150">
        <v>1</v>
      </c>
      <c r="F47" s="151">
        <v>5</v>
      </c>
      <c r="G47" s="154" t="s">
        <v>303</v>
      </c>
      <c r="H47" s="154" t="s">
        <v>303</v>
      </c>
    </row>
    <row r="49" spans="3:3">
      <c r="C49" s="156"/>
    </row>
  </sheetData>
  <mergeCells count="8">
    <mergeCell ref="A1:H1"/>
    <mergeCell ref="A2:H2"/>
    <mergeCell ref="A3:A5"/>
    <mergeCell ref="B3:B5"/>
    <mergeCell ref="C3:H3"/>
    <mergeCell ref="C4:D4"/>
    <mergeCell ref="E4:F4"/>
    <mergeCell ref="G4:H4"/>
  </mergeCells>
  <pageMargins left="0.59055118110236215" right="0.59055118110236215" top="0.39370078740157483" bottom="0.78740157480314965" header="0" footer="0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56"/>
  <sheetViews>
    <sheetView zoomScaleNormal="100" workbookViewId="0">
      <selection activeCell="D16" sqref="D16"/>
    </sheetView>
  </sheetViews>
  <sheetFormatPr defaultColWidth="8.88671875" defaultRowHeight="12"/>
  <cols>
    <col min="1" max="1" width="39.5546875" style="140" customWidth="1"/>
    <col min="2" max="2" width="7.88671875" style="157" customWidth="1"/>
    <col min="3" max="3" width="7.5546875" style="140" customWidth="1"/>
    <col min="4" max="4" width="7.109375" style="140" customWidth="1"/>
    <col min="5" max="5" width="7.5546875" style="140" customWidth="1"/>
    <col min="6" max="6" width="6.6640625" style="140" customWidth="1"/>
    <col min="7" max="8" width="7.5546875" style="140" customWidth="1"/>
    <col min="9" max="16384" width="8.88671875" style="140"/>
  </cols>
  <sheetData>
    <row r="1" spans="1:8" ht="15.6" customHeight="1">
      <c r="A1" s="1080" t="s">
        <v>289</v>
      </c>
      <c r="B1" s="1080"/>
      <c r="C1" s="1080"/>
      <c r="D1" s="1080"/>
      <c r="E1" s="1080"/>
      <c r="F1" s="1080"/>
      <c r="G1" s="1080"/>
      <c r="H1" s="1080"/>
    </row>
    <row r="2" spans="1:8" ht="12.6" customHeight="1">
      <c r="A2" s="1089" t="s">
        <v>290</v>
      </c>
      <c r="B2" s="1089"/>
      <c r="C2" s="1089"/>
      <c r="D2" s="1089"/>
      <c r="E2" s="1089"/>
      <c r="F2" s="1089"/>
      <c r="G2" s="1089"/>
      <c r="H2" s="1089"/>
    </row>
    <row r="3" spans="1:8" ht="9" customHeight="1">
      <c r="A3" s="1090" t="s">
        <v>129</v>
      </c>
      <c r="B3" s="1090"/>
      <c r="C3" s="1090"/>
      <c r="D3" s="1090"/>
      <c r="E3" s="1090"/>
      <c r="F3" s="1090"/>
      <c r="G3" s="1090"/>
      <c r="H3" s="1090"/>
    </row>
    <row r="4" spans="1:8" ht="27" customHeight="1">
      <c r="A4" s="1091" t="s">
        <v>291</v>
      </c>
      <c r="B4" s="1092" t="s">
        <v>292</v>
      </c>
      <c r="C4" s="1083" t="s">
        <v>293</v>
      </c>
      <c r="D4" s="1084"/>
      <c r="E4" s="1084"/>
      <c r="F4" s="1084"/>
      <c r="G4" s="1084"/>
      <c r="H4" s="1085"/>
    </row>
    <row r="5" spans="1:8" ht="15" customHeight="1">
      <c r="A5" s="1091"/>
      <c r="B5" s="1092"/>
      <c r="C5" s="1093" t="s">
        <v>294</v>
      </c>
      <c r="D5" s="1094"/>
      <c r="E5" s="1095" t="s">
        <v>295</v>
      </c>
      <c r="F5" s="1094"/>
      <c r="G5" s="1095" t="s">
        <v>296</v>
      </c>
      <c r="H5" s="1094"/>
    </row>
    <row r="6" spans="1:8" ht="12.6" customHeight="1">
      <c r="A6" s="1091"/>
      <c r="B6" s="1092"/>
      <c r="C6" s="158" t="s">
        <v>297</v>
      </c>
      <c r="D6" s="159" t="s">
        <v>298</v>
      </c>
      <c r="E6" s="160" t="s">
        <v>297</v>
      </c>
      <c r="F6" s="159" t="s">
        <v>298</v>
      </c>
      <c r="G6" s="160" t="s">
        <v>297</v>
      </c>
      <c r="H6" s="159" t="s">
        <v>298</v>
      </c>
    </row>
    <row r="7" spans="1:8" ht="15.6" customHeight="1">
      <c r="A7" s="155" t="s">
        <v>342</v>
      </c>
      <c r="B7" s="161">
        <v>267</v>
      </c>
      <c r="C7" s="161">
        <v>38</v>
      </c>
      <c r="D7" s="162">
        <v>14.2</v>
      </c>
      <c r="E7" s="161">
        <v>6</v>
      </c>
      <c r="F7" s="163">
        <v>2.2000000000000002</v>
      </c>
      <c r="G7" s="164">
        <v>3</v>
      </c>
      <c r="H7" s="152">
        <v>1.1000000000000001</v>
      </c>
    </row>
    <row r="8" spans="1:8" ht="25.95" customHeight="1">
      <c r="A8" s="165" t="s">
        <v>343</v>
      </c>
      <c r="B8" s="161">
        <v>176</v>
      </c>
      <c r="C8" s="161">
        <v>19</v>
      </c>
      <c r="D8" s="162">
        <v>10.8</v>
      </c>
      <c r="E8" s="161">
        <v>4</v>
      </c>
      <c r="F8" s="163">
        <v>2.2999999999999998</v>
      </c>
      <c r="G8" s="164">
        <v>2</v>
      </c>
      <c r="H8" s="152">
        <v>1.1000000000000001</v>
      </c>
    </row>
    <row r="9" spans="1:8" ht="15" customHeight="1">
      <c r="A9" s="155" t="s">
        <v>344</v>
      </c>
      <c r="B9" s="154" t="s">
        <v>303</v>
      </c>
      <c r="C9" s="154" t="s">
        <v>303</v>
      </c>
      <c r="D9" s="154" t="s">
        <v>303</v>
      </c>
      <c r="E9" s="154" t="s">
        <v>303</v>
      </c>
      <c r="F9" s="154" t="s">
        <v>303</v>
      </c>
      <c r="G9" s="154" t="s">
        <v>303</v>
      </c>
      <c r="H9" s="154" t="s">
        <v>303</v>
      </c>
    </row>
    <row r="10" spans="1:8" ht="15" customHeight="1">
      <c r="A10" s="155" t="s">
        <v>345</v>
      </c>
      <c r="B10" s="154" t="s">
        <v>303</v>
      </c>
      <c r="C10" s="154" t="s">
        <v>303</v>
      </c>
      <c r="D10" s="154" t="s">
        <v>303</v>
      </c>
      <c r="E10" s="154" t="s">
        <v>303</v>
      </c>
      <c r="F10" s="154" t="s">
        <v>303</v>
      </c>
      <c r="G10" s="154" t="s">
        <v>303</v>
      </c>
      <c r="H10" s="154" t="s">
        <v>303</v>
      </c>
    </row>
    <row r="11" spans="1:8" ht="15" customHeight="1">
      <c r="A11" s="155" t="s">
        <v>346</v>
      </c>
      <c r="B11" s="154" t="s">
        <v>303</v>
      </c>
      <c r="C11" s="154" t="s">
        <v>303</v>
      </c>
      <c r="D11" s="154" t="s">
        <v>303</v>
      </c>
      <c r="E11" s="154" t="s">
        <v>303</v>
      </c>
      <c r="F11" s="154" t="s">
        <v>303</v>
      </c>
      <c r="G11" s="154" t="s">
        <v>303</v>
      </c>
      <c r="H11" s="154" t="s">
        <v>303</v>
      </c>
    </row>
    <row r="12" spans="1:8" ht="15" customHeight="1">
      <c r="A12" s="155" t="s">
        <v>347</v>
      </c>
      <c r="B12" s="161">
        <v>1</v>
      </c>
      <c r="C12" s="154" t="s">
        <v>303</v>
      </c>
      <c r="D12" s="154" t="s">
        <v>303</v>
      </c>
      <c r="E12" s="154" t="s">
        <v>303</v>
      </c>
      <c r="F12" s="154" t="s">
        <v>303</v>
      </c>
      <c r="G12" s="154" t="s">
        <v>303</v>
      </c>
      <c r="H12" s="154" t="s">
        <v>303</v>
      </c>
    </row>
    <row r="13" spans="1:8" ht="15" customHeight="1">
      <c r="A13" s="155" t="s">
        <v>348</v>
      </c>
      <c r="B13" s="154" t="s">
        <v>303</v>
      </c>
      <c r="C13" s="154" t="s">
        <v>303</v>
      </c>
      <c r="D13" s="154" t="s">
        <v>303</v>
      </c>
      <c r="E13" s="154" t="s">
        <v>303</v>
      </c>
      <c r="F13" s="154" t="s">
        <v>303</v>
      </c>
      <c r="G13" s="154" t="s">
        <v>303</v>
      </c>
      <c r="H13" s="154" t="s">
        <v>303</v>
      </c>
    </row>
    <row r="14" spans="1:8" ht="15" customHeight="1">
      <c r="A14" s="155" t="s">
        <v>349</v>
      </c>
      <c r="B14" s="154" t="s">
        <v>303</v>
      </c>
      <c r="C14" s="154" t="s">
        <v>303</v>
      </c>
      <c r="D14" s="154" t="s">
        <v>303</v>
      </c>
      <c r="E14" s="154" t="s">
        <v>303</v>
      </c>
      <c r="F14" s="154" t="s">
        <v>303</v>
      </c>
      <c r="G14" s="154" t="s">
        <v>303</v>
      </c>
      <c r="H14" s="154" t="s">
        <v>303</v>
      </c>
    </row>
    <row r="15" spans="1:8" ht="15" customHeight="1">
      <c r="A15" s="155" t="s">
        <v>350</v>
      </c>
      <c r="B15" s="154" t="s">
        <v>303</v>
      </c>
      <c r="C15" s="154" t="s">
        <v>303</v>
      </c>
      <c r="D15" s="154" t="s">
        <v>303</v>
      </c>
      <c r="E15" s="154" t="s">
        <v>303</v>
      </c>
      <c r="F15" s="154" t="s">
        <v>303</v>
      </c>
      <c r="G15" s="154" t="s">
        <v>303</v>
      </c>
      <c r="H15" s="154" t="s">
        <v>303</v>
      </c>
    </row>
    <row r="16" spans="1:8" ht="15" customHeight="1">
      <c r="A16" s="155" t="s">
        <v>351</v>
      </c>
      <c r="B16" s="154" t="s">
        <v>303</v>
      </c>
      <c r="C16" s="154" t="s">
        <v>303</v>
      </c>
      <c r="D16" s="154" t="s">
        <v>303</v>
      </c>
      <c r="E16" s="154" t="s">
        <v>303</v>
      </c>
      <c r="F16" s="154" t="s">
        <v>303</v>
      </c>
      <c r="G16" s="154" t="s">
        <v>303</v>
      </c>
      <c r="H16" s="154" t="s">
        <v>303</v>
      </c>
    </row>
    <row r="17" spans="1:8" ht="15" customHeight="1">
      <c r="A17" s="155" t="s">
        <v>352</v>
      </c>
      <c r="B17" s="161">
        <v>5</v>
      </c>
      <c r="C17" s="161">
        <v>2</v>
      </c>
      <c r="D17" s="163">
        <v>40</v>
      </c>
      <c r="E17" s="154" t="s">
        <v>303</v>
      </c>
      <c r="F17" s="154" t="s">
        <v>303</v>
      </c>
      <c r="G17" s="154" t="s">
        <v>303</v>
      </c>
      <c r="H17" s="154" t="s">
        <v>303</v>
      </c>
    </row>
    <row r="18" spans="1:8" ht="15" customHeight="1">
      <c r="A18" s="155" t="s">
        <v>353</v>
      </c>
      <c r="B18" s="154" t="s">
        <v>303</v>
      </c>
      <c r="C18" s="154" t="s">
        <v>303</v>
      </c>
      <c r="D18" s="154" t="s">
        <v>303</v>
      </c>
      <c r="E18" s="154" t="s">
        <v>303</v>
      </c>
      <c r="F18" s="154" t="s">
        <v>303</v>
      </c>
      <c r="G18" s="154" t="s">
        <v>303</v>
      </c>
      <c r="H18" s="154" t="s">
        <v>303</v>
      </c>
    </row>
    <row r="19" spans="1:8" ht="15" customHeight="1">
      <c r="A19" s="155" t="s">
        <v>354</v>
      </c>
      <c r="B19" s="161">
        <v>10</v>
      </c>
      <c r="C19" s="154" t="s">
        <v>303</v>
      </c>
      <c r="D19" s="154" t="s">
        <v>303</v>
      </c>
      <c r="E19" s="154" t="s">
        <v>303</v>
      </c>
      <c r="F19" s="154" t="s">
        <v>303</v>
      </c>
      <c r="G19" s="154" t="s">
        <v>303</v>
      </c>
      <c r="H19" s="154" t="s">
        <v>303</v>
      </c>
    </row>
    <row r="20" spans="1:8" ht="15" customHeight="1">
      <c r="A20" s="155" t="s">
        <v>355</v>
      </c>
      <c r="B20" s="154" t="s">
        <v>303</v>
      </c>
      <c r="C20" s="154" t="s">
        <v>303</v>
      </c>
      <c r="D20" s="154" t="s">
        <v>303</v>
      </c>
      <c r="E20" s="154" t="s">
        <v>303</v>
      </c>
      <c r="F20" s="154" t="s">
        <v>303</v>
      </c>
      <c r="G20" s="154" t="s">
        <v>303</v>
      </c>
      <c r="H20" s="154" t="s">
        <v>303</v>
      </c>
    </row>
    <row r="21" spans="1:8" ht="15" customHeight="1">
      <c r="A21" s="155" t="s">
        <v>356</v>
      </c>
      <c r="B21" s="154" t="s">
        <v>303</v>
      </c>
      <c r="C21" s="154" t="s">
        <v>303</v>
      </c>
      <c r="D21" s="154" t="s">
        <v>303</v>
      </c>
      <c r="E21" s="154" t="s">
        <v>303</v>
      </c>
      <c r="F21" s="154" t="s">
        <v>303</v>
      </c>
      <c r="G21" s="154" t="s">
        <v>303</v>
      </c>
      <c r="H21" s="154" t="s">
        <v>303</v>
      </c>
    </row>
    <row r="22" spans="1:8" ht="15" customHeight="1">
      <c r="A22" s="155" t="s">
        <v>357</v>
      </c>
      <c r="B22" s="161">
        <v>9</v>
      </c>
      <c r="C22" s="154" t="s">
        <v>303</v>
      </c>
      <c r="D22" s="154" t="s">
        <v>303</v>
      </c>
      <c r="E22" s="154" t="s">
        <v>303</v>
      </c>
      <c r="F22" s="154" t="s">
        <v>303</v>
      </c>
      <c r="G22" s="154" t="s">
        <v>303</v>
      </c>
      <c r="H22" s="154" t="s">
        <v>303</v>
      </c>
    </row>
    <row r="23" spans="1:8" ht="15" customHeight="1">
      <c r="A23" s="155" t="s">
        <v>358</v>
      </c>
      <c r="B23" s="154" t="s">
        <v>303</v>
      </c>
      <c r="C23" s="154" t="s">
        <v>303</v>
      </c>
      <c r="D23" s="154" t="s">
        <v>303</v>
      </c>
      <c r="E23" s="154" t="s">
        <v>303</v>
      </c>
      <c r="F23" s="154" t="s">
        <v>303</v>
      </c>
      <c r="G23" s="154" t="s">
        <v>303</v>
      </c>
      <c r="H23" s="154" t="s">
        <v>303</v>
      </c>
    </row>
    <row r="24" spans="1:8" ht="16.2" customHeight="1">
      <c r="A24" s="165" t="s">
        <v>359</v>
      </c>
      <c r="B24" s="161">
        <v>13</v>
      </c>
      <c r="C24" s="161">
        <v>1</v>
      </c>
      <c r="D24" s="163">
        <v>7.7</v>
      </c>
      <c r="E24" s="161">
        <v>1</v>
      </c>
      <c r="F24" s="163">
        <v>7.7</v>
      </c>
      <c r="G24" s="166">
        <v>1</v>
      </c>
      <c r="H24" s="152">
        <v>7.7</v>
      </c>
    </row>
    <row r="25" spans="1:8" ht="25.2" customHeight="1">
      <c r="A25" s="165" t="s">
        <v>360</v>
      </c>
      <c r="B25" s="154" t="s">
        <v>303</v>
      </c>
      <c r="C25" s="154" t="s">
        <v>303</v>
      </c>
      <c r="D25" s="154" t="s">
        <v>303</v>
      </c>
      <c r="E25" s="154" t="s">
        <v>303</v>
      </c>
      <c r="F25" s="154" t="s">
        <v>303</v>
      </c>
      <c r="G25" s="154" t="s">
        <v>303</v>
      </c>
      <c r="H25" s="154" t="s">
        <v>303</v>
      </c>
    </row>
    <row r="26" spans="1:8" ht="15" customHeight="1">
      <c r="A26" s="155" t="s">
        <v>361</v>
      </c>
      <c r="B26" s="161">
        <v>4</v>
      </c>
      <c r="C26" s="161">
        <v>2</v>
      </c>
      <c r="D26" s="163">
        <v>50</v>
      </c>
      <c r="E26" s="154" t="s">
        <v>303</v>
      </c>
      <c r="F26" s="154" t="s">
        <v>303</v>
      </c>
      <c r="G26" s="154" t="s">
        <v>303</v>
      </c>
      <c r="H26" s="154" t="s">
        <v>303</v>
      </c>
    </row>
    <row r="27" spans="1:8" ht="15" customHeight="1">
      <c r="A27" s="155" t="s">
        <v>362</v>
      </c>
      <c r="B27" s="161">
        <v>15</v>
      </c>
      <c r="C27" s="161">
        <v>1</v>
      </c>
      <c r="D27" s="163">
        <v>6.7</v>
      </c>
      <c r="E27" s="161">
        <v>1</v>
      </c>
      <c r="F27" s="163">
        <v>6.7</v>
      </c>
      <c r="G27" s="154" t="s">
        <v>303</v>
      </c>
      <c r="H27" s="154" t="s">
        <v>303</v>
      </c>
    </row>
    <row r="28" spans="1:8" ht="15" customHeight="1">
      <c r="A28" s="155" t="s">
        <v>363</v>
      </c>
      <c r="B28" s="161">
        <v>5</v>
      </c>
      <c r="C28" s="154" t="s">
        <v>303</v>
      </c>
      <c r="D28" s="154" t="s">
        <v>303</v>
      </c>
      <c r="E28" s="154" t="s">
        <v>303</v>
      </c>
      <c r="F28" s="154" t="s">
        <v>303</v>
      </c>
      <c r="G28" s="154" t="s">
        <v>303</v>
      </c>
      <c r="H28" s="154" t="s">
        <v>303</v>
      </c>
    </row>
    <row r="29" spans="1:8" ht="15" customHeight="1">
      <c r="A29" s="155" t="s">
        <v>364</v>
      </c>
      <c r="B29" s="161">
        <v>68</v>
      </c>
      <c r="C29" s="161">
        <v>21</v>
      </c>
      <c r="D29" s="163">
        <v>30.9</v>
      </c>
      <c r="E29" s="161">
        <v>4</v>
      </c>
      <c r="F29" s="163">
        <v>5.9</v>
      </c>
      <c r="G29" s="161">
        <v>1</v>
      </c>
      <c r="H29" s="152">
        <v>1.5</v>
      </c>
    </row>
    <row r="30" spans="1:8" ht="15" customHeight="1">
      <c r="A30" s="155" t="s">
        <v>365</v>
      </c>
      <c r="B30" s="161">
        <v>13</v>
      </c>
      <c r="C30" s="161">
        <v>5</v>
      </c>
      <c r="D30" s="163">
        <v>38.5</v>
      </c>
      <c r="E30" s="154" t="s">
        <v>303</v>
      </c>
      <c r="F30" s="154" t="s">
        <v>303</v>
      </c>
      <c r="G30" s="154" t="s">
        <v>303</v>
      </c>
      <c r="H30" s="154" t="s">
        <v>303</v>
      </c>
    </row>
    <row r="31" spans="1:8" ht="15" customHeight="1">
      <c r="A31" s="155" t="s">
        <v>366</v>
      </c>
      <c r="B31" s="161">
        <v>6</v>
      </c>
      <c r="C31" s="161">
        <v>4</v>
      </c>
      <c r="D31" s="163">
        <v>66.7</v>
      </c>
      <c r="E31" s="154" t="s">
        <v>303</v>
      </c>
      <c r="F31" s="154" t="s">
        <v>303</v>
      </c>
      <c r="G31" s="154" t="s">
        <v>303</v>
      </c>
      <c r="H31" s="154" t="s">
        <v>303</v>
      </c>
    </row>
    <row r="32" spans="1:8" ht="15" customHeight="1">
      <c r="A32" s="155" t="s">
        <v>367</v>
      </c>
      <c r="B32" s="161">
        <v>3</v>
      </c>
      <c r="C32" s="161">
        <v>2</v>
      </c>
      <c r="D32" s="163">
        <v>66.7</v>
      </c>
      <c r="E32" s="154" t="s">
        <v>303</v>
      </c>
      <c r="F32" s="154" t="s">
        <v>303</v>
      </c>
      <c r="G32" s="154" t="s">
        <v>303</v>
      </c>
      <c r="H32" s="154" t="s">
        <v>303</v>
      </c>
    </row>
    <row r="33" spans="1:8" ht="15" customHeight="1">
      <c r="A33" s="155" t="s">
        <v>368</v>
      </c>
      <c r="B33" s="154" t="s">
        <v>303</v>
      </c>
      <c r="C33" s="154" t="s">
        <v>303</v>
      </c>
      <c r="D33" s="154" t="s">
        <v>303</v>
      </c>
      <c r="E33" s="154" t="s">
        <v>303</v>
      </c>
      <c r="F33" s="154" t="s">
        <v>303</v>
      </c>
      <c r="G33" s="154" t="s">
        <v>303</v>
      </c>
      <c r="H33" s="154" t="s">
        <v>303</v>
      </c>
    </row>
    <row r="34" spans="1:8" ht="15.6">
      <c r="A34" s="167" t="s">
        <v>369</v>
      </c>
      <c r="B34" s="154" t="s">
        <v>303</v>
      </c>
      <c r="C34" s="154" t="s">
        <v>303</v>
      </c>
      <c r="D34" s="154" t="s">
        <v>303</v>
      </c>
      <c r="E34" s="154" t="s">
        <v>303</v>
      </c>
      <c r="F34" s="154" t="s">
        <v>303</v>
      </c>
      <c r="G34" s="154" t="s">
        <v>303</v>
      </c>
      <c r="H34" s="154" t="s">
        <v>303</v>
      </c>
    </row>
    <row r="35" spans="1:8" ht="15" customHeight="1">
      <c r="A35" s="155" t="s">
        <v>370</v>
      </c>
      <c r="B35" s="161">
        <v>34</v>
      </c>
      <c r="C35" s="161">
        <v>7</v>
      </c>
      <c r="D35" s="154" t="s">
        <v>303</v>
      </c>
      <c r="E35" s="154" t="s">
        <v>303</v>
      </c>
      <c r="F35" s="154" t="s">
        <v>303</v>
      </c>
      <c r="G35" s="161">
        <v>2</v>
      </c>
      <c r="H35" s="152">
        <v>5.9</v>
      </c>
    </row>
    <row r="36" spans="1:8" ht="15" customHeight="1">
      <c r="A36" s="155" t="s">
        <v>371</v>
      </c>
      <c r="B36" s="161">
        <v>13</v>
      </c>
      <c r="C36" s="161">
        <v>1</v>
      </c>
      <c r="D36" s="154" t="s">
        <v>303</v>
      </c>
      <c r="E36" s="154" t="s">
        <v>303</v>
      </c>
      <c r="F36" s="154" t="s">
        <v>303</v>
      </c>
      <c r="G36" s="166">
        <v>1</v>
      </c>
      <c r="H36" s="152">
        <v>7.7</v>
      </c>
    </row>
    <row r="37" spans="1:8" ht="15" customHeight="1">
      <c r="A37" s="155" t="s">
        <v>372</v>
      </c>
      <c r="B37" s="161">
        <v>3</v>
      </c>
      <c r="C37" s="154" t="s">
        <v>303</v>
      </c>
      <c r="D37" s="154" t="s">
        <v>303</v>
      </c>
      <c r="E37" s="154" t="s">
        <v>303</v>
      </c>
      <c r="F37" s="154" t="s">
        <v>303</v>
      </c>
      <c r="G37" s="154" t="s">
        <v>303</v>
      </c>
      <c r="H37" s="154" t="s">
        <v>303</v>
      </c>
    </row>
    <row r="38" spans="1:8" ht="15" customHeight="1">
      <c r="A38" s="155" t="s">
        <v>373</v>
      </c>
      <c r="B38" s="161">
        <v>12</v>
      </c>
      <c r="C38" s="161">
        <v>3</v>
      </c>
      <c r="D38" s="163">
        <v>25</v>
      </c>
      <c r="E38" s="161">
        <v>1</v>
      </c>
      <c r="F38" s="163">
        <v>8.3000000000000007</v>
      </c>
      <c r="G38" s="166">
        <v>1</v>
      </c>
      <c r="H38" s="152">
        <v>8.3000000000000007</v>
      </c>
    </row>
    <row r="39" spans="1:8" ht="15" customHeight="1">
      <c r="A39" s="155" t="s">
        <v>374</v>
      </c>
      <c r="B39" s="161">
        <v>8</v>
      </c>
      <c r="C39" s="161">
        <v>2</v>
      </c>
      <c r="D39" s="163">
        <v>25</v>
      </c>
      <c r="E39" s="161">
        <v>3</v>
      </c>
      <c r="F39" s="163">
        <v>37.5</v>
      </c>
      <c r="G39" s="166">
        <v>1</v>
      </c>
      <c r="H39" s="152">
        <v>12.5</v>
      </c>
    </row>
    <row r="40" spans="1:8" ht="15" customHeight="1">
      <c r="A40" s="155" t="s">
        <v>375</v>
      </c>
      <c r="B40" s="166">
        <v>2</v>
      </c>
      <c r="C40" s="154" t="s">
        <v>303</v>
      </c>
      <c r="D40" s="154" t="s">
        <v>303</v>
      </c>
      <c r="E40" s="154" t="s">
        <v>303</v>
      </c>
      <c r="F40" s="154" t="s">
        <v>303</v>
      </c>
      <c r="G40" s="154" t="s">
        <v>303</v>
      </c>
      <c r="H40" s="154" t="s">
        <v>303</v>
      </c>
    </row>
    <row r="41" spans="1:8" ht="15" customHeight="1">
      <c r="A41" s="155" t="s">
        <v>376</v>
      </c>
      <c r="B41" s="161">
        <v>9</v>
      </c>
      <c r="C41" s="161">
        <v>3</v>
      </c>
      <c r="D41" s="163">
        <v>33.299999999999997</v>
      </c>
      <c r="E41" s="154" t="s">
        <v>303</v>
      </c>
      <c r="F41" s="154" t="s">
        <v>303</v>
      </c>
      <c r="G41" s="166">
        <v>2</v>
      </c>
      <c r="H41" s="152">
        <v>22.2</v>
      </c>
    </row>
    <row r="42" spans="1:8" ht="15" customHeight="1">
      <c r="A42" s="155" t="s">
        <v>377</v>
      </c>
      <c r="B42" s="161">
        <v>104</v>
      </c>
      <c r="C42" s="161">
        <v>22</v>
      </c>
      <c r="D42" s="163">
        <v>21.2</v>
      </c>
      <c r="E42" s="161">
        <v>8</v>
      </c>
      <c r="F42" s="163">
        <v>7.7</v>
      </c>
      <c r="G42" s="166">
        <v>2</v>
      </c>
      <c r="H42" s="152">
        <v>1.9</v>
      </c>
    </row>
    <row r="43" spans="1:8" ht="13.2" customHeight="1">
      <c r="A43" s="155" t="s">
        <v>378</v>
      </c>
      <c r="B43" s="154" t="s">
        <v>303</v>
      </c>
      <c r="C43" s="154" t="s">
        <v>303</v>
      </c>
      <c r="D43" s="154" t="s">
        <v>303</v>
      </c>
      <c r="E43" s="154" t="s">
        <v>303</v>
      </c>
      <c r="F43" s="154" t="s">
        <v>303</v>
      </c>
      <c r="G43" s="154" t="s">
        <v>303</v>
      </c>
      <c r="H43" s="154" t="s">
        <v>303</v>
      </c>
    </row>
    <row r="44" spans="1:8" s="169" customFormat="1" ht="14.4" customHeight="1">
      <c r="A44" s="168" t="s">
        <v>379</v>
      </c>
      <c r="B44" s="154" t="s">
        <v>303</v>
      </c>
      <c r="C44" s="154" t="s">
        <v>303</v>
      </c>
      <c r="D44" s="154" t="s">
        <v>303</v>
      </c>
      <c r="E44" s="154" t="s">
        <v>303</v>
      </c>
      <c r="F44" s="154" t="s">
        <v>303</v>
      </c>
      <c r="G44" s="154" t="s">
        <v>303</v>
      </c>
      <c r="H44" s="154" t="s">
        <v>303</v>
      </c>
    </row>
    <row r="45" spans="1:8" s="169" customFormat="1" ht="15" customHeight="1">
      <c r="A45" s="170" t="s">
        <v>380</v>
      </c>
      <c r="B45" s="161">
        <v>32</v>
      </c>
      <c r="C45" s="161">
        <v>9</v>
      </c>
      <c r="D45" s="163">
        <v>28.1</v>
      </c>
      <c r="E45" s="161">
        <v>1</v>
      </c>
      <c r="F45" s="163">
        <v>3.1</v>
      </c>
      <c r="G45" s="154" t="s">
        <v>303</v>
      </c>
      <c r="H45" s="154" t="s">
        <v>303</v>
      </c>
    </row>
    <row r="46" spans="1:8" s="169" customFormat="1" ht="15" customHeight="1">
      <c r="A46" s="170" t="s">
        <v>381</v>
      </c>
      <c r="B46" s="161">
        <v>30</v>
      </c>
      <c r="C46" s="166">
        <v>1</v>
      </c>
      <c r="D46" s="166">
        <v>3.3</v>
      </c>
      <c r="E46" s="154" t="s">
        <v>303</v>
      </c>
      <c r="F46" s="154" t="s">
        <v>303</v>
      </c>
      <c r="G46" s="154" t="s">
        <v>303</v>
      </c>
      <c r="H46" s="154" t="s">
        <v>303</v>
      </c>
    </row>
    <row r="47" spans="1:8" s="169" customFormat="1" ht="15" customHeight="1">
      <c r="A47" s="170" t="s">
        <v>382</v>
      </c>
      <c r="B47" s="161">
        <v>21</v>
      </c>
      <c r="C47" s="161">
        <v>4</v>
      </c>
      <c r="D47" s="163">
        <v>19</v>
      </c>
      <c r="E47" s="161">
        <v>1</v>
      </c>
      <c r="F47" s="163">
        <v>4.8</v>
      </c>
      <c r="G47" s="154" t="s">
        <v>303</v>
      </c>
      <c r="H47" s="154" t="s">
        <v>303</v>
      </c>
    </row>
    <row r="48" spans="1:8" s="169" customFormat="1" ht="15" customHeight="1">
      <c r="A48" s="170" t="s">
        <v>383</v>
      </c>
      <c r="B48" s="161">
        <v>97</v>
      </c>
      <c r="C48" s="161">
        <v>8</v>
      </c>
      <c r="D48" s="163">
        <v>8.1999999999999993</v>
      </c>
      <c r="E48" s="161">
        <v>3</v>
      </c>
      <c r="F48" s="163">
        <v>3.1</v>
      </c>
      <c r="G48" s="161">
        <v>1</v>
      </c>
      <c r="H48" s="152">
        <v>1</v>
      </c>
    </row>
    <row r="49" spans="1:8" s="169" customFormat="1" ht="15" customHeight="1">
      <c r="A49" s="170" t="s">
        <v>384</v>
      </c>
      <c r="B49" s="161">
        <v>26</v>
      </c>
      <c r="C49" s="161">
        <v>3</v>
      </c>
      <c r="D49" s="163">
        <v>11.5</v>
      </c>
      <c r="E49" s="161">
        <v>2</v>
      </c>
      <c r="F49" s="163">
        <v>7.7</v>
      </c>
      <c r="G49" s="161">
        <v>3</v>
      </c>
      <c r="H49" s="152">
        <v>11.5</v>
      </c>
    </row>
    <row r="50" spans="1:8" s="169" customFormat="1" ht="15" customHeight="1">
      <c r="A50" s="170" t="s">
        <v>385</v>
      </c>
      <c r="B50" s="161">
        <v>22</v>
      </c>
      <c r="C50" s="161">
        <v>7</v>
      </c>
      <c r="D50" s="163">
        <v>31.8</v>
      </c>
      <c r="E50" s="161">
        <v>5</v>
      </c>
      <c r="F50" s="163">
        <v>22.7</v>
      </c>
      <c r="G50" s="154" t="s">
        <v>303</v>
      </c>
      <c r="H50" s="154" t="s">
        <v>303</v>
      </c>
    </row>
    <row r="51" spans="1:8" s="169" customFormat="1" ht="15" customHeight="1">
      <c r="A51" s="170" t="s">
        <v>386</v>
      </c>
      <c r="B51" s="161">
        <v>47</v>
      </c>
      <c r="C51" s="161">
        <v>17</v>
      </c>
      <c r="D51" s="163">
        <v>36.200000000000003</v>
      </c>
      <c r="E51" s="161">
        <v>7</v>
      </c>
      <c r="F51" s="163">
        <v>14.9</v>
      </c>
      <c r="G51" s="161">
        <v>1</v>
      </c>
      <c r="H51" s="152">
        <v>2.1</v>
      </c>
    </row>
    <row r="52" spans="1:8" s="169" customFormat="1" ht="15" customHeight="1">
      <c r="A52" s="170" t="s">
        <v>387</v>
      </c>
      <c r="B52" s="161">
        <v>21</v>
      </c>
      <c r="C52" s="161">
        <v>5</v>
      </c>
      <c r="D52" s="163">
        <v>23.8</v>
      </c>
      <c r="E52" s="161">
        <v>1</v>
      </c>
      <c r="F52" s="163">
        <v>4.8</v>
      </c>
      <c r="G52" s="161">
        <v>3</v>
      </c>
      <c r="H52" s="152">
        <v>14.3</v>
      </c>
    </row>
    <row r="54" spans="1:8">
      <c r="C54" s="156"/>
      <c r="G54" s="156"/>
    </row>
    <row r="56" spans="1:8">
      <c r="C56" s="156"/>
      <c r="G56" s="156"/>
    </row>
  </sheetData>
  <mergeCells count="9">
    <mergeCell ref="A1:H1"/>
    <mergeCell ref="A2:H2"/>
    <mergeCell ref="A3:H3"/>
    <mergeCell ref="A4:A6"/>
    <mergeCell ref="B4:B6"/>
    <mergeCell ref="C4:H4"/>
    <mergeCell ref="C5:D5"/>
    <mergeCell ref="E5:F5"/>
    <mergeCell ref="G5:H5"/>
  </mergeCells>
  <pageMargins left="0.59055118110236215" right="0.59055118110236215" top="0.39370078740157483" bottom="0.7874015748031496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I41"/>
  <sheetViews>
    <sheetView zoomScaleNormal="100" workbookViewId="0">
      <selection activeCell="A41" sqref="A41:I41"/>
    </sheetView>
  </sheetViews>
  <sheetFormatPr defaultColWidth="9.109375" defaultRowHeight="18"/>
  <cols>
    <col min="1" max="16384" width="9.109375" style="1"/>
  </cols>
  <sheetData>
    <row r="2" spans="1:9">
      <c r="A2" s="986" t="s">
        <v>4</v>
      </c>
      <c r="B2" s="986"/>
      <c r="C2" s="986"/>
      <c r="D2" s="986"/>
      <c r="E2" s="986"/>
      <c r="F2" s="986"/>
      <c r="G2" s="986"/>
      <c r="H2" s="986"/>
      <c r="I2" s="986"/>
    </row>
    <row r="3" spans="1:9">
      <c r="A3" s="986" t="s">
        <v>5</v>
      </c>
      <c r="B3" s="986"/>
      <c r="C3" s="986"/>
      <c r="D3" s="986"/>
      <c r="E3" s="986"/>
      <c r="F3" s="986"/>
      <c r="G3" s="986"/>
      <c r="H3" s="986"/>
      <c r="I3" s="986"/>
    </row>
    <row r="5" spans="1:9">
      <c r="A5" s="986" t="s">
        <v>6</v>
      </c>
      <c r="B5" s="986"/>
      <c r="C5" s="986"/>
      <c r="D5" s="986"/>
      <c r="E5" s="986"/>
      <c r="F5" s="986"/>
      <c r="G5" s="986"/>
      <c r="H5" s="986"/>
      <c r="I5" s="986"/>
    </row>
    <row r="6" spans="1:9">
      <c r="A6" s="986" t="s">
        <v>7</v>
      </c>
      <c r="B6" s="986"/>
      <c r="C6" s="986"/>
      <c r="D6" s="986"/>
      <c r="E6" s="986"/>
      <c r="F6" s="986"/>
      <c r="G6" s="986"/>
      <c r="H6" s="986"/>
      <c r="I6" s="986"/>
    </row>
    <row r="13" spans="1:9">
      <c r="A13" s="986" t="s">
        <v>0</v>
      </c>
      <c r="B13" s="986"/>
      <c r="C13" s="986"/>
      <c r="D13" s="986"/>
      <c r="E13" s="986"/>
      <c r="F13" s="986"/>
      <c r="G13" s="986"/>
      <c r="H13" s="986"/>
      <c r="I13" s="986"/>
    </row>
    <row r="15" spans="1:9">
      <c r="A15" s="986" t="s">
        <v>1</v>
      </c>
      <c r="B15" s="986"/>
      <c r="C15" s="986"/>
      <c r="D15" s="986"/>
      <c r="E15" s="986"/>
      <c r="F15" s="986"/>
      <c r="G15" s="986"/>
      <c r="H15" s="986"/>
      <c r="I15" s="986"/>
    </row>
    <row r="17" spans="1:9">
      <c r="A17" s="986" t="s">
        <v>2</v>
      </c>
      <c r="B17" s="986"/>
      <c r="C17" s="986"/>
      <c r="D17" s="986"/>
      <c r="E17" s="986"/>
      <c r="F17" s="986"/>
      <c r="G17" s="986"/>
      <c r="H17" s="986"/>
      <c r="I17" s="986"/>
    </row>
    <row r="19" spans="1:9">
      <c r="A19" s="986" t="s">
        <v>22</v>
      </c>
      <c r="B19" s="986"/>
      <c r="C19" s="986"/>
      <c r="D19" s="986"/>
      <c r="E19" s="986"/>
      <c r="F19" s="986"/>
      <c r="G19" s="986"/>
      <c r="H19" s="986"/>
      <c r="I19" s="986"/>
    </row>
    <row r="21" spans="1:9">
      <c r="A21" s="986" t="s">
        <v>3</v>
      </c>
      <c r="B21" s="986"/>
      <c r="C21" s="986"/>
      <c r="D21" s="986"/>
      <c r="E21" s="986"/>
      <c r="F21" s="986"/>
      <c r="G21" s="986"/>
      <c r="H21" s="986"/>
      <c r="I21" s="986"/>
    </row>
    <row r="39" spans="1:9">
      <c r="A39" s="986" t="s">
        <v>8</v>
      </c>
      <c r="B39" s="986"/>
      <c r="C39" s="986"/>
      <c r="D39" s="986"/>
      <c r="E39" s="986"/>
      <c r="F39" s="986"/>
      <c r="G39" s="986"/>
      <c r="H39" s="986"/>
      <c r="I39" s="986"/>
    </row>
    <row r="41" spans="1:9">
      <c r="A41" s="986">
        <v>2021</v>
      </c>
      <c r="B41" s="986"/>
      <c r="C41" s="986"/>
      <c r="D41" s="986"/>
      <c r="E41" s="986"/>
      <c r="F41" s="986"/>
      <c r="G41" s="986"/>
      <c r="H41" s="986"/>
      <c r="I41" s="986"/>
    </row>
  </sheetData>
  <mergeCells count="11">
    <mergeCell ref="A17:I17"/>
    <mergeCell ref="A19:I19"/>
    <mergeCell ref="A21:I21"/>
    <mergeCell ref="A39:I39"/>
    <mergeCell ref="A41:I41"/>
    <mergeCell ref="A15:I15"/>
    <mergeCell ref="A2:I2"/>
    <mergeCell ref="A3:I3"/>
    <mergeCell ref="A5:I5"/>
    <mergeCell ref="A6:I6"/>
    <mergeCell ref="A13:I13"/>
  </mergeCells>
  <printOptions horizontalCentered="1"/>
  <pageMargins left="0.59055118110236227" right="0.59055118110236227" top="0.39370078740157483" bottom="0.78740157480314965" header="0" footer="0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47"/>
  <sheetViews>
    <sheetView zoomScaleNormal="100" workbookViewId="0">
      <selection activeCell="D16" sqref="D16"/>
    </sheetView>
  </sheetViews>
  <sheetFormatPr defaultColWidth="8.88671875" defaultRowHeight="12"/>
  <cols>
    <col min="1" max="1" width="35.109375" style="169" customWidth="1"/>
    <col min="2" max="2" width="6.44140625" style="184" customWidth="1"/>
    <col min="3" max="8" width="8.33203125" style="169" customWidth="1"/>
    <col min="9" max="16384" width="8.88671875" style="169"/>
  </cols>
  <sheetData>
    <row r="1" spans="1:8" ht="14.4">
      <c r="A1" s="1101" t="s">
        <v>289</v>
      </c>
      <c r="B1" s="1101"/>
      <c r="C1" s="1101"/>
      <c r="D1" s="1101"/>
      <c r="E1" s="1101"/>
      <c r="F1" s="1101"/>
      <c r="G1" s="1101"/>
      <c r="H1" s="1101"/>
    </row>
    <row r="2" spans="1:8" ht="14.4">
      <c r="A2" s="1101" t="s">
        <v>388</v>
      </c>
      <c r="B2" s="1101"/>
      <c r="C2" s="1101"/>
      <c r="D2" s="1101"/>
      <c r="E2" s="1101"/>
      <c r="F2" s="1101"/>
      <c r="G2" s="1101"/>
      <c r="H2" s="1101"/>
    </row>
    <row r="3" spans="1:8">
      <c r="A3" s="1102" t="s">
        <v>389</v>
      </c>
      <c r="B3" s="1102"/>
      <c r="C3" s="1102"/>
      <c r="D3" s="1102"/>
      <c r="E3" s="1102"/>
      <c r="F3" s="1102"/>
      <c r="G3" s="1102"/>
      <c r="H3" s="1102"/>
    </row>
    <row r="4" spans="1:8" ht="28.95" customHeight="1">
      <c r="A4" s="1103" t="s">
        <v>291</v>
      </c>
      <c r="B4" s="1104" t="s">
        <v>292</v>
      </c>
      <c r="C4" s="1105" t="s">
        <v>293</v>
      </c>
      <c r="D4" s="1083"/>
      <c r="E4" s="1083"/>
      <c r="F4" s="1083"/>
      <c r="G4" s="1083"/>
      <c r="H4" s="1106"/>
    </row>
    <row r="5" spans="1:8" ht="18.600000000000001" customHeight="1">
      <c r="A5" s="1103"/>
      <c r="B5" s="1104"/>
      <c r="C5" s="1107" t="s">
        <v>294</v>
      </c>
      <c r="D5" s="1108"/>
      <c r="E5" s="1109" t="s">
        <v>295</v>
      </c>
      <c r="F5" s="1108"/>
      <c r="G5" s="1109" t="s">
        <v>296</v>
      </c>
      <c r="H5" s="1108"/>
    </row>
    <row r="6" spans="1:8" ht="20.399999999999999" customHeight="1">
      <c r="A6" s="1103"/>
      <c r="B6" s="1104"/>
      <c r="C6" s="171" t="s">
        <v>297</v>
      </c>
      <c r="D6" s="172" t="s">
        <v>298</v>
      </c>
      <c r="E6" s="173" t="s">
        <v>297</v>
      </c>
      <c r="F6" s="172" t="s">
        <v>298</v>
      </c>
      <c r="G6" s="173" t="s">
        <v>297</v>
      </c>
      <c r="H6" s="172" t="s">
        <v>298</v>
      </c>
    </row>
    <row r="7" spans="1:8" ht="15" customHeight="1">
      <c r="A7" s="168" t="s">
        <v>390</v>
      </c>
      <c r="B7" s="174">
        <v>44</v>
      </c>
      <c r="C7" s="174">
        <v>18</v>
      </c>
      <c r="D7" s="151">
        <v>40.9</v>
      </c>
      <c r="E7" s="174">
        <v>4</v>
      </c>
      <c r="F7" s="151">
        <v>9.1</v>
      </c>
      <c r="G7" s="174">
        <v>1</v>
      </c>
      <c r="H7" s="175">
        <v>2.2999999999999998</v>
      </c>
    </row>
    <row r="8" spans="1:8" ht="15" customHeight="1">
      <c r="A8" s="168" t="s">
        <v>391</v>
      </c>
      <c r="B8" s="174">
        <v>5</v>
      </c>
      <c r="C8" s="174">
        <v>2</v>
      </c>
      <c r="D8" s="151">
        <v>40</v>
      </c>
      <c r="E8" s="174">
        <v>1</v>
      </c>
      <c r="F8" s="151">
        <v>20</v>
      </c>
      <c r="G8" s="154" t="s">
        <v>303</v>
      </c>
      <c r="H8" s="154" t="s">
        <v>303</v>
      </c>
    </row>
    <row r="9" spans="1:8" ht="15" customHeight="1">
      <c r="A9" s="168" t="s">
        <v>392</v>
      </c>
      <c r="B9" s="154" t="s">
        <v>303</v>
      </c>
      <c r="C9" s="154" t="s">
        <v>303</v>
      </c>
      <c r="D9" s="154" t="s">
        <v>303</v>
      </c>
      <c r="E9" s="154" t="s">
        <v>303</v>
      </c>
      <c r="F9" s="154" t="s">
        <v>303</v>
      </c>
      <c r="G9" s="154" t="s">
        <v>303</v>
      </c>
      <c r="H9" s="154" t="s">
        <v>303</v>
      </c>
    </row>
    <row r="10" spans="1:8" ht="15" customHeight="1">
      <c r="A10" s="168" t="s">
        <v>393</v>
      </c>
      <c r="B10" s="154" t="s">
        <v>303</v>
      </c>
      <c r="C10" s="154" t="s">
        <v>303</v>
      </c>
      <c r="D10" s="154" t="s">
        <v>303</v>
      </c>
      <c r="E10" s="154" t="s">
        <v>303</v>
      </c>
      <c r="F10" s="154" t="s">
        <v>303</v>
      </c>
      <c r="G10" s="154" t="s">
        <v>303</v>
      </c>
      <c r="H10" s="154" t="s">
        <v>303</v>
      </c>
    </row>
    <row r="11" spans="1:8" ht="15" customHeight="1">
      <c r="A11" s="168" t="s">
        <v>394</v>
      </c>
      <c r="B11" s="154" t="s">
        <v>303</v>
      </c>
      <c r="C11" s="154" t="s">
        <v>303</v>
      </c>
      <c r="D11" s="154" t="s">
        <v>303</v>
      </c>
      <c r="E11" s="154" t="s">
        <v>303</v>
      </c>
      <c r="F11" s="154" t="s">
        <v>303</v>
      </c>
      <c r="G11" s="154" t="s">
        <v>303</v>
      </c>
      <c r="H11" s="154" t="s">
        <v>303</v>
      </c>
    </row>
    <row r="12" spans="1:8" ht="15" customHeight="1">
      <c r="A12" s="168" t="s">
        <v>395</v>
      </c>
      <c r="B12" s="174">
        <v>380</v>
      </c>
      <c r="C12" s="174">
        <v>55</v>
      </c>
      <c r="D12" s="151">
        <v>14.5</v>
      </c>
      <c r="E12" s="174">
        <v>22</v>
      </c>
      <c r="F12" s="151">
        <v>5.8</v>
      </c>
      <c r="G12" s="154" t="s">
        <v>303</v>
      </c>
      <c r="H12" s="154" t="s">
        <v>303</v>
      </c>
    </row>
    <row r="13" spans="1:8" ht="15" customHeight="1">
      <c r="A13" s="168" t="s">
        <v>396</v>
      </c>
      <c r="B13" s="174">
        <v>248</v>
      </c>
      <c r="C13" s="174">
        <v>25</v>
      </c>
      <c r="D13" s="151">
        <v>10.1</v>
      </c>
      <c r="E13" s="174">
        <v>14</v>
      </c>
      <c r="F13" s="151">
        <v>5.6</v>
      </c>
      <c r="G13" s="154" t="s">
        <v>303</v>
      </c>
      <c r="H13" s="154" t="s">
        <v>303</v>
      </c>
    </row>
    <row r="14" spans="1:8" ht="28.2" customHeight="1">
      <c r="A14" s="168" t="s">
        <v>397</v>
      </c>
      <c r="B14" s="154" t="s">
        <v>303</v>
      </c>
      <c r="C14" s="154" t="s">
        <v>303</v>
      </c>
      <c r="D14" s="154" t="s">
        <v>303</v>
      </c>
      <c r="E14" s="154" t="s">
        <v>303</v>
      </c>
      <c r="F14" s="154" t="s">
        <v>303</v>
      </c>
      <c r="G14" s="154" t="s">
        <v>303</v>
      </c>
      <c r="H14" s="154" t="s">
        <v>303</v>
      </c>
    </row>
    <row r="15" spans="1:8" ht="15" customHeight="1">
      <c r="A15" s="168" t="s">
        <v>398</v>
      </c>
      <c r="B15" s="174">
        <v>1</v>
      </c>
      <c r="C15" s="154" t="s">
        <v>303</v>
      </c>
      <c r="D15" s="154" t="s">
        <v>303</v>
      </c>
      <c r="E15" s="154" t="s">
        <v>303</v>
      </c>
      <c r="F15" s="154" t="s">
        <v>303</v>
      </c>
      <c r="G15" s="154" t="s">
        <v>303</v>
      </c>
      <c r="H15" s="154" t="s">
        <v>303</v>
      </c>
    </row>
    <row r="16" spans="1:8" ht="15" customHeight="1">
      <c r="A16" s="168" t="s">
        <v>399</v>
      </c>
      <c r="B16" s="154" t="s">
        <v>303</v>
      </c>
      <c r="C16" s="154" t="s">
        <v>303</v>
      </c>
      <c r="D16" s="154" t="s">
        <v>303</v>
      </c>
      <c r="E16" s="154" t="s">
        <v>303</v>
      </c>
      <c r="F16" s="154" t="s">
        <v>303</v>
      </c>
      <c r="G16" s="154" t="s">
        <v>303</v>
      </c>
      <c r="H16" s="154" t="s">
        <v>303</v>
      </c>
    </row>
    <row r="17" spans="1:8" ht="15" customHeight="1">
      <c r="A17" s="168" t="s">
        <v>400</v>
      </c>
      <c r="B17" s="154" t="s">
        <v>303</v>
      </c>
      <c r="C17" s="154" t="s">
        <v>303</v>
      </c>
      <c r="D17" s="154" t="s">
        <v>303</v>
      </c>
      <c r="E17" s="154" t="s">
        <v>303</v>
      </c>
      <c r="F17" s="154" t="s">
        <v>303</v>
      </c>
      <c r="G17" s="154" t="s">
        <v>303</v>
      </c>
      <c r="H17" s="154" t="s">
        <v>303</v>
      </c>
    </row>
    <row r="18" spans="1:8" ht="15" customHeight="1">
      <c r="A18" s="168" t="s">
        <v>401</v>
      </c>
      <c r="B18" s="174">
        <v>67</v>
      </c>
      <c r="C18" s="174">
        <v>15</v>
      </c>
      <c r="D18" s="151">
        <v>22.4</v>
      </c>
      <c r="E18" s="174">
        <v>6</v>
      </c>
      <c r="F18" s="151">
        <v>9</v>
      </c>
      <c r="G18" s="174">
        <v>2</v>
      </c>
      <c r="H18" s="70">
        <v>3</v>
      </c>
    </row>
    <row r="19" spans="1:8" ht="15" customHeight="1">
      <c r="A19" s="168" t="s">
        <v>402</v>
      </c>
      <c r="B19" s="174">
        <v>17</v>
      </c>
      <c r="C19" s="174">
        <v>4</v>
      </c>
      <c r="D19" s="151">
        <v>23.5</v>
      </c>
      <c r="E19" s="174">
        <v>3</v>
      </c>
      <c r="F19" s="151">
        <v>17.600000000000001</v>
      </c>
      <c r="G19" s="154" t="s">
        <v>303</v>
      </c>
      <c r="H19" s="154" t="s">
        <v>303</v>
      </c>
    </row>
    <row r="20" spans="1:8" ht="15" customHeight="1">
      <c r="A20" s="176" t="s">
        <v>403</v>
      </c>
      <c r="B20" s="174">
        <v>118</v>
      </c>
      <c r="C20" s="174">
        <v>21</v>
      </c>
      <c r="D20" s="151">
        <v>17.8</v>
      </c>
      <c r="E20" s="174">
        <v>4</v>
      </c>
      <c r="F20" s="151">
        <v>3.4</v>
      </c>
      <c r="G20" s="174">
        <v>3</v>
      </c>
      <c r="H20" s="175">
        <v>2.5</v>
      </c>
    </row>
    <row r="21" spans="1:8" ht="15" customHeight="1">
      <c r="A21" s="176" t="s">
        <v>404</v>
      </c>
      <c r="B21" s="174">
        <v>25</v>
      </c>
      <c r="C21" s="174">
        <v>9</v>
      </c>
      <c r="D21" s="151">
        <v>36</v>
      </c>
      <c r="E21" s="174">
        <v>2</v>
      </c>
      <c r="F21" s="151">
        <v>8</v>
      </c>
      <c r="G21" s="154" t="s">
        <v>303</v>
      </c>
      <c r="H21" s="154" t="s">
        <v>303</v>
      </c>
    </row>
    <row r="22" spans="1:8" ht="15" customHeight="1">
      <c r="A22" s="176" t="s">
        <v>405</v>
      </c>
      <c r="B22" s="174">
        <v>2</v>
      </c>
      <c r="C22" s="174">
        <v>1</v>
      </c>
      <c r="D22" s="151">
        <v>50</v>
      </c>
      <c r="E22" s="154" t="s">
        <v>303</v>
      </c>
      <c r="F22" s="154" t="s">
        <v>303</v>
      </c>
      <c r="G22" s="154" t="s">
        <v>303</v>
      </c>
      <c r="H22" s="154" t="s">
        <v>303</v>
      </c>
    </row>
    <row r="23" spans="1:8" ht="15" customHeight="1">
      <c r="A23" s="176" t="s">
        <v>406</v>
      </c>
      <c r="B23" s="174">
        <v>3</v>
      </c>
      <c r="C23" s="154" t="s">
        <v>303</v>
      </c>
      <c r="D23" s="154" t="s">
        <v>303</v>
      </c>
      <c r="E23" s="154" t="s">
        <v>303</v>
      </c>
      <c r="F23" s="154" t="s">
        <v>303</v>
      </c>
      <c r="G23" s="154" t="s">
        <v>303</v>
      </c>
      <c r="H23" s="154" t="s">
        <v>303</v>
      </c>
    </row>
    <row r="24" spans="1:8" ht="15" customHeight="1">
      <c r="A24" s="176" t="s">
        <v>407</v>
      </c>
      <c r="B24" s="174">
        <v>15</v>
      </c>
      <c r="C24" s="174">
        <v>6</v>
      </c>
      <c r="D24" s="151">
        <v>40</v>
      </c>
      <c r="E24" s="154" t="s">
        <v>303</v>
      </c>
      <c r="F24" s="154" t="s">
        <v>303</v>
      </c>
      <c r="G24" s="154" t="s">
        <v>303</v>
      </c>
      <c r="H24" s="154" t="s">
        <v>303</v>
      </c>
    </row>
    <row r="25" spans="1:8" ht="15" customHeight="1">
      <c r="A25" s="176" t="s">
        <v>408</v>
      </c>
      <c r="B25" s="174">
        <v>34</v>
      </c>
      <c r="C25" s="174">
        <v>5</v>
      </c>
      <c r="D25" s="151">
        <v>14.7</v>
      </c>
      <c r="E25" s="174">
        <v>3</v>
      </c>
      <c r="F25" s="151">
        <v>8.8000000000000007</v>
      </c>
      <c r="G25" s="154" t="s">
        <v>303</v>
      </c>
      <c r="H25" s="154" t="s">
        <v>303</v>
      </c>
    </row>
    <row r="26" spans="1:8" ht="15" customHeight="1">
      <c r="A26" s="176" t="s">
        <v>409</v>
      </c>
      <c r="B26" s="174">
        <v>3</v>
      </c>
      <c r="C26" s="154" t="s">
        <v>303</v>
      </c>
      <c r="D26" s="154" t="s">
        <v>303</v>
      </c>
      <c r="E26" s="177">
        <v>1</v>
      </c>
      <c r="F26" s="151">
        <v>33.299999999999997</v>
      </c>
      <c r="G26" s="154" t="s">
        <v>303</v>
      </c>
      <c r="H26" s="154" t="s">
        <v>303</v>
      </c>
    </row>
    <row r="27" spans="1:8" ht="15" customHeight="1">
      <c r="A27" s="176" t="s">
        <v>410</v>
      </c>
      <c r="B27" s="174">
        <v>57</v>
      </c>
      <c r="C27" s="174">
        <v>17</v>
      </c>
      <c r="D27" s="151">
        <v>29.8</v>
      </c>
      <c r="E27" s="154" t="s">
        <v>303</v>
      </c>
      <c r="F27" s="154" t="s">
        <v>303</v>
      </c>
      <c r="G27" s="174">
        <v>2</v>
      </c>
      <c r="H27" s="175">
        <v>3.5</v>
      </c>
    </row>
    <row r="28" spans="1:8" ht="15" customHeight="1">
      <c r="A28" s="176" t="s">
        <v>411</v>
      </c>
      <c r="B28" s="174">
        <v>133</v>
      </c>
      <c r="C28" s="174">
        <v>39</v>
      </c>
      <c r="D28" s="151">
        <v>29.3</v>
      </c>
      <c r="E28" s="174">
        <v>11</v>
      </c>
      <c r="F28" s="151">
        <v>8.3000000000000007</v>
      </c>
      <c r="G28" s="174">
        <v>1</v>
      </c>
      <c r="H28" s="175">
        <v>0.8</v>
      </c>
    </row>
    <row r="29" spans="1:8" ht="15" customHeight="1">
      <c r="A29" s="176" t="s">
        <v>412</v>
      </c>
      <c r="B29" s="174">
        <v>26</v>
      </c>
      <c r="C29" s="174">
        <v>8</v>
      </c>
      <c r="D29" s="151">
        <v>30.8</v>
      </c>
      <c r="E29" s="174">
        <v>2</v>
      </c>
      <c r="F29" s="151">
        <v>7.7</v>
      </c>
      <c r="G29" s="154" t="s">
        <v>303</v>
      </c>
      <c r="H29" s="154" t="s">
        <v>303</v>
      </c>
    </row>
    <row r="30" spans="1:8" ht="15" customHeight="1">
      <c r="A30" s="176" t="s">
        <v>413</v>
      </c>
      <c r="B30" s="174">
        <v>1</v>
      </c>
      <c r="C30" s="154" t="s">
        <v>303</v>
      </c>
      <c r="D30" s="154" t="s">
        <v>303</v>
      </c>
      <c r="E30" s="154" t="s">
        <v>303</v>
      </c>
      <c r="F30" s="154" t="s">
        <v>303</v>
      </c>
      <c r="G30" s="154" t="s">
        <v>303</v>
      </c>
      <c r="H30" s="154" t="s">
        <v>303</v>
      </c>
    </row>
    <row r="31" spans="1:8" ht="15" customHeight="1">
      <c r="A31" s="176" t="s">
        <v>414</v>
      </c>
      <c r="B31" s="174">
        <v>26</v>
      </c>
      <c r="C31" s="174">
        <v>7</v>
      </c>
      <c r="D31" s="151">
        <v>26.9</v>
      </c>
      <c r="E31" s="174">
        <v>2</v>
      </c>
      <c r="F31" s="151">
        <v>7.7</v>
      </c>
      <c r="G31" s="177">
        <v>1</v>
      </c>
      <c r="H31" s="177">
        <v>3.8</v>
      </c>
    </row>
    <row r="32" spans="1:8" ht="15" customHeight="1">
      <c r="A32" s="176" t="s">
        <v>415</v>
      </c>
      <c r="B32" s="174">
        <v>5</v>
      </c>
      <c r="C32" s="174">
        <v>2</v>
      </c>
      <c r="D32" s="151">
        <v>40</v>
      </c>
      <c r="E32" s="154" t="s">
        <v>303</v>
      </c>
      <c r="F32" s="154" t="s">
        <v>303</v>
      </c>
      <c r="G32" s="154" t="s">
        <v>303</v>
      </c>
      <c r="H32" s="154" t="s">
        <v>303</v>
      </c>
    </row>
    <row r="33" spans="1:8" ht="15" customHeight="1">
      <c r="A33" s="176" t="s">
        <v>416</v>
      </c>
      <c r="B33" s="174">
        <v>6</v>
      </c>
      <c r="C33" s="154" t="s">
        <v>303</v>
      </c>
      <c r="D33" s="154" t="s">
        <v>303</v>
      </c>
      <c r="E33" s="154" t="s">
        <v>303</v>
      </c>
      <c r="F33" s="154" t="s">
        <v>303</v>
      </c>
      <c r="G33" s="154" t="s">
        <v>303</v>
      </c>
      <c r="H33" s="154" t="s">
        <v>303</v>
      </c>
    </row>
    <row r="34" spans="1:8" ht="15" customHeight="1">
      <c r="A34" s="176" t="s">
        <v>417</v>
      </c>
      <c r="B34" s="174">
        <v>36</v>
      </c>
      <c r="C34" s="174">
        <v>9</v>
      </c>
      <c r="D34" s="151">
        <v>25</v>
      </c>
      <c r="E34" s="154" t="s">
        <v>303</v>
      </c>
      <c r="F34" s="154" t="s">
        <v>303</v>
      </c>
      <c r="G34" s="174">
        <v>3</v>
      </c>
      <c r="H34" s="175">
        <v>8.3000000000000007</v>
      </c>
    </row>
    <row r="35" spans="1:8" ht="15" customHeight="1">
      <c r="A35" s="176" t="s">
        <v>418</v>
      </c>
      <c r="B35" s="174">
        <v>6</v>
      </c>
      <c r="C35" s="174">
        <v>1</v>
      </c>
      <c r="D35" s="151">
        <v>16.7</v>
      </c>
      <c r="E35" s="154" t="s">
        <v>303</v>
      </c>
      <c r="F35" s="154" t="s">
        <v>303</v>
      </c>
      <c r="G35" s="154" t="s">
        <v>303</v>
      </c>
      <c r="H35" s="154" t="s">
        <v>303</v>
      </c>
    </row>
    <row r="36" spans="1:8" ht="15" customHeight="1">
      <c r="A36" s="176" t="s">
        <v>419</v>
      </c>
      <c r="B36" s="174">
        <v>26</v>
      </c>
      <c r="C36" s="174">
        <v>9</v>
      </c>
      <c r="D36" s="151">
        <v>34.6</v>
      </c>
      <c r="E36" s="174">
        <v>3</v>
      </c>
      <c r="F36" s="151">
        <v>11.5</v>
      </c>
      <c r="G36" s="174">
        <v>1</v>
      </c>
      <c r="H36" s="175">
        <v>3.8</v>
      </c>
    </row>
    <row r="37" spans="1:8" ht="15" customHeight="1">
      <c r="A37" s="176" t="s">
        <v>420</v>
      </c>
      <c r="B37" s="174">
        <v>18</v>
      </c>
      <c r="C37" s="174">
        <v>7</v>
      </c>
      <c r="D37" s="151">
        <v>38.9</v>
      </c>
      <c r="E37" s="154" t="s">
        <v>303</v>
      </c>
      <c r="F37" s="154" t="s">
        <v>303</v>
      </c>
      <c r="G37" s="154" t="s">
        <v>303</v>
      </c>
      <c r="H37" s="154" t="s">
        <v>303</v>
      </c>
    </row>
    <row r="38" spans="1:8" ht="18.600000000000001" customHeight="1">
      <c r="A38" s="178" t="s">
        <v>421</v>
      </c>
      <c r="B38" s="179">
        <v>34</v>
      </c>
      <c r="C38" s="180">
        <v>11</v>
      </c>
      <c r="D38" s="151">
        <v>32.4</v>
      </c>
      <c r="E38" s="181">
        <v>2</v>
      </c>
      <c r="F38" s="151">
        <v>5.9</v>
      </c>
      <c r="G38" s="154" t="s">
        <v>303</v>
      </c>
      <c r="H38" s="154" t="s">
        <v>303</v>
      </c>
    </row>
    <row r="39" spans="1:8" ht="30" customHeight="1">
      <c r="A39" s="178" t="s">
        <v>422</v>
      </c>
      <c r="B39" s="182">
        <v>6292</v>
      </c>
      <c r="C39" s="183">
        <v>2796</v>
      </c>
      <c r="D39" s="151">
        <v>44.4</v>
      </c>
      <c r="E39" s="180">
        <v>252</v>
      </c>
      <c r="F39" s="151">
        <v>4</v>
      </c>
      <c r="G39" s="180">
        <v>259</v>
      </c>
      <c r="H39" s="70">
        <v>4.0999999999999996</v>
      </c>
    </row>
    <row r="40" spans="1:8" ht="18" customHeight="1">
      <c r="A40" s="178" t="s">
        <v>423</v>
      </c>
      <c r="B40" s="146">
        <v>54</v>
      </c>
      <c r="C40" s="181">
        <v>9</v>
      </c>
      <c r="D40" s="151">
        <v>16.7</v>
      </c>
      <c r="E40" s="154" t="s">
        <v>303</v>
      </c>
      <c r="F40" s="154" t="s">
        <v>303</v>
      </c>
      <c r="G40" s="154" t="s">
        <v>303</v>
      </c>
      <c r="H40" s="154" t="s">
        <v>303</v>
      </c>
    </row>
    <row r="41" spans="1:8" ht="19.95" customHeight="1">
      <c r="C41" s="185"/>
      <c r="G41" s="185"/>
    </row>
    <row r="42" spans="1:8" ht="15.6">
      <c r="A42" s="1096" t="s">
        <v>424</v>
      </c>
      <c r="B42" s="1098">
        <v>2019</v>
      </c>
      <c r="C42" s="1099"/>
      <c r="D42" s="1099"/>
      <c r="E42" s="1100"/>
      <c r="F42" s="1098">
        <v>2020</v>
      </c>
      <c r="G42" s="1099"/>
      <c r="H42" s="1100"/>
    </row>
    <row r="43" spans="1:8" ht="39.6">
      <c r="A43" s="1097"/>
      <c r="B43" s="186" t="s">
        <v>60</v>
      </c>
      <c r="C43" s="187" t="s">
        <v>425</v>
      </c>
      <c r="D43" s="188" t="s">
        <v>426</v>
      </c>
      <c r="E43" s="188" t="s">
        <v>427</v>
      </c>
      <c r="F43" s="189" t="s">
        <v>60</v>
      </c>
      <c r="G43" s="190" t="s">
        <v>425</v>
      </c>
      <c r="H43" s="191" t="s">
        <v>426</v>
      </c>
    </row>
    <row r="44" spans="1:8" ht="21.6" customHeight="1">
      <c r="A44" s="192" t="s">
        <v>428</v>
      </c>
      <c r="B44" s="189">
        <v>3124</v>
      </c>
      <c r="C44" s="189">
        <v>1019</v>
      </c>
      <c r="D44" s="189">
        <v>32.6</v>
      </c>
      <c r="E44" s="193">
        <v>42.5</v>
      </c>
      <c r="F44" s="189">
        <v>3142</v>
      </c>
      <c r="G44" s="189">
        <v>969</v>
      </c>
      <c r="H44" s="189">
        <f>ROUND(G44*100/F44,1)</f>
        <v>30.8</v>
      </c>
    </row>
    <row r="45" spans="1:8" ht="17.399999999999999" customHeight="1">
      <c r="A45" s="192" t="s">
        <v>429</v>
      </c>
      <c r="B45" s="189">
        <v>6430</v>
      </c>
      <c r="C45" s="189">
        <v>3460</v>
      </c>
      <c r="D45" s="189">
        <v>53.8</v>
      </c>
      <c r="E45" s="194">
        <v>52.6</v>
      </c>
      <c r="F45" s="189">
        <v>6292</v>
      </c>
      <c r="G45" s="189">
        <v>3307</v>
      </c>
      <c r="H45" s="189">
        <f>ROUND(G45*100/F45,1)</f>
        <v>52.6</v>
      </c>
    </row>
    <row r="46" spans="1:8" ht="15.6">
      <c r="A46" s="192" t="s">
        <v>430</v>
      </c>
      <c r="B46" s="189">
        <v>33</v>
      </c>
      <c r="C46" s="189">
        <v>12</v>
      </c>
      <c r="D46" s="194">
        <v>36.4</v>
      </c>
      <c r="E46" s="194" t="s">
        <v>431</v>
      </c>
      <c r="F46" s="189">
        <v>34</v>
      </c>
      <c r="G46" s="189">
        <v>13</v>
      </c>
      <c r="H46" s="194">
        <f>ROUND(G46*100/F46,1)</f>
        <v>38.200000000000003</v>
      </c>
    </row>
    <row r="47" spans="1:8" ht="15.6">
      <c r="A47" s="192" t="s">
        <v>432</v>
      </c>
      <c r="B47" s="189">
        <v>50</v>
      </c>
      <c r="C47" s="189">
        <v>7</v>
      </c>
      <c r="D47" s="194">
        <v>14</v>
      </c>
      <c r="E47" s="194" t="s">
        <v>431</v>
      </c>
      <c r="F47" s="189">
        <v>54</v>
      </c>
      <c r="G47" s="189">
        <v>9</v>
      </c>
      <c r="H47" s="194">
        <f>ROUND(G47*100/F47,1)</f>
        <v>16.7</v>
      </c>
    </row>
  </sheetData>
  <mergeCells count="12">
    <mergeCell ref="A42:A43"/>
    <mergeCell ref="B42:E42"/>
    <mergeCell ref="F42:H42"/>
    <mergeCell ref="A1:H1"/>
    <mergeCell ref="A2:H2"/>
    <mergeCell ref="A3:H3"/>
    <mergeCell ref="A4:A6"/>
    <mergeCell ref="B4:B6"/>
    <mergeCell ref="C4:H4"/>
    <mergeCell ref="C5:D5"/>
    <mergeCell ref="E5:F5"/>
    <mergeCell ref="G5:H5"/>
  </mergeCells>
  <pageMargins left="0.59055118110236215" right="0.59055118110236215" top="0.39370078740157483" bottom="0.78740157480314965" header="0" footer="0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E38"/>
  <sheetViews>
    <sheetView zoomScaleNormal="100" workbookViewId="0">
      <selection sqref="A1:E1"/>
    </sheetView>
  </sheetViews>
  <sheetFormatPr defaultColWidth="9.109375" defaultRowHeight="13.2"/>
  <cols>
    <col min="1" max="1" width="44.33203125" style="195" customWidth="1"/>
    <col min="2" max="2" width="10.109375" style="195" customWidth="1"/>
    <col min="3" max="3" width="13.5546875" style="195" customWidth="1"/>
    <col min="4" max="4" width="14.33203125" style="195" customWidth="1"/>
    <col min="5" max="16384" width="9.109375" style="195"/>
  </cols>
  <sheetData>
    <row r="1" spans="1:5" ht="16.2">
      <c r="A1" s="1110" t="s">
        <v>433</v>
      </c>
      <c r="B1" s="1110"/>
      <c r="C1" s="1110"/>
      <c r="D1" s="1110"/>
      <c r="E1" s="1110"/>
    </row>
    <row r="2" spans="1:5" ht="19.95" customHeight="1">
      <c r="A2" s="1111" t="s">
        <v>434</v>
      </c>
      <c r="B2" s="1030">
        <v>2020</v>
      </c>
      <c r="C2" s="1030"/>
      <c r="D2" s="1030"/>
      <c r="E2" s="1030"/>
    </row>
    <row r="3" spans="1:5" s="199" customFormat="1" ht="48">
      <c r="A3" s="1111"/>
      <c r="B3" s="197" t="s">
        <v>435</v>
      </c>
      <c r="C3" s="198" t="s">
        <v>436</v>
      </c>
      <c r="D3" s="198" t="s">
        <v>437</v>
      </c>
      <c r="E3" s="198" t="s">
        <v>438</v>
      </c>
    </row>
    <row r="4" spans="1:5" s="204" customFormat="1" ht="19.95" customHeight="1">
      <c r="A4" s="200" t="s">
        <v>439</v>
      </c>
      <c r="B4" s="201">
        <v>6586</v>
      </c>
      <c r="C4" s="202">
        <v>324.8</v>
      </c>
      <c r="D4" s="202">
        <v>11.6</v>
      </c>
      <c r="E4" s="203">
        <v>3.25</v>
      </c>
    </row>
    <row r="5" spans="1:5" s="204" customFormat="1" ht="19.95" customHeight="1">
      <c r="A5" s="205" t="s">
        <v>440</v>
      </c>
      <c r="B5" s="206" t="s">
        <v>303</v>
      </c>
      <c r="C5" s="206" t="s">
        <v>303</v>
      </c>
      <c r="D5" s="206" t="s">
        <v>303</v>
      </c>
      <c r="E5" s="206" t="s">
        <v>303</v>
      </c>
    </row>
    <row r="6" spans="1:5" s="204" customFormat="1" ht="19.95" customHeight="1">
      <c r="A6" s="205" t="s">
        <v>441</v>
      </c>
      <c r="B6" s="207">
        <v>3</v>
      </c>
      <c r="C6" s="208">
        <v>332.7</v>
      </c>
      <c r="D6" s="208">
        <v>7.9</v>
      </c>
      <c r="E6" s="206" t="s">
        <v>303</v>
      </c>
    </row>
    <row r="7" spans="1:5" s="211" customFormat="1" ht="19.95" customHeight="1">
      <c r="A7" s="209" t="s">
        <v>442</v>
      </c>
      <c r="B7" s="210">
        <v>3</v>
      </c>
      <c r="C7" s="202">
        <v>332.7</v>
      </c>
      <c r="D7" s="202">
        <v>7.9</v>
      </c>
      <c r="E7" s="206" t="s">
        <v>303</v>
      </c>
    </row>
    <row r="8" spans="1:5" s="204" customFormat="1" ht="19.95" customHeight="1">
      <c r="A8" s="205" t="s">
        <v>443</v>
      </c>
      <c r="B8" s="210">
        <v>191</v>
      </c>
      <c r="C8" s="202">
        <v>322</v>
      </c>
      <c r="D8" s="202">
        <v>6.9</v>
      </c>
      <c r="E8" s="206" t="s">
        <v>303</v>
      </c>
    </row>
    <row r="9" spans="1:5" s="204" customFormat="1" ht="19.95" customHeight="1">
      <c r="A9" s="205" t="s">
        <v>444</v>
      </c>
      <c r="B9" s="210">
        <v>146</v>
      </c>
      <c r="C9" s="202">
        <v>305.5</v>
      </c>
      <c r="D9" s="202">
        <v>9.9</v>
      </c>
      <c r="E9" s="206" t="s">
        <v>303</v>
      </c>
    </row>
    <row r="10" spans="1:5" s="204" customFormat="1" ht="19.95" customHeight="1">
      <c r="A10" s="205" t="s">
        <v>445</v>
      </c>
      <c r="B10" s="207">
        <v>196</v>
      </c>
      <c r="C10" s="208">
        <v>314.60000000000002</v>
      </c>
      <c r="D10" s="208">
        <v>6</v>
      </c>
      <c r="E10" s="212">
        <v>7.0000000000000007E-2</v>
      </c>
    </row>
    <row r="11" spans="1:5" s="204" customFormat="1" ht="28.2" customHeight="1">
      <c r="A11" s="213" t="s">
        <v>446</v>
      </c>
      <c r="B11" s="206" t="s">
        <v>303</v>
      </c>
      <c r="C11" s="206" t="s">
        <v>303</v>
      </c>
      <c r="D11" s="206" t="s">
        <v>303</v>
      </c>
      <c r="E11" s="206" t="s">
        <v>303</v>
      </c>
    </row>
    <row r="12" spans="1:5" s="204" customFormat="1" ht="19.2" customHeight="1">
      <c r="A12" s="205" t="s">
        <v>447</v>
      </c>
      <c r="B12" s="206" t="s">
        <v>303</v>
      </c>
      <c r="C12" s="206" t="s">
        <v>303</v>
      </c>
      <c r="D12" s="206" t="s">
        <v>303</v>
      </c>
      <c r="E12" s="206" t="s">
        <v>303</v>
      </c>
    </row>
    <row r="13" spans="1:5" s="211" customFormat="1" ht="19.2" customHeight="1">
      <c r="A13" s="209" t="s">
        <v>448</v>
      </c>
      <c r="B13" s="210">
        <v>196</v>
      </c>
      <c r="C13" s="202">
        <v>314.60000000000002</v>
      </c>
      <c r="D13" s="202">
        <v>6</v>
      </c>
      <c r="E13" s="203">
        <v>7.0000000000000007E-2</v>
      </c>
    </row>
    <row r="14" spans="1:5" s="204" customFormat="1" ht="19.2" customHeight="1">
      <c r="A14" s="205" t="s">
        <v>449</v>
      </c>
      <c r="B14" s="207">
        <v>59</v>
      </c>
      <c r="C14" s="208">
        <v>332.3</v>
      </c>
      <c r="D14" s="208">
        <v>10.6</v>
      </c>
      <c r="E14" s="212">
        <v>2</v>
      </c>
    </row>
    <row r="15" spans="1:5" s="204" customFormat="1" ht="19.2" customHeight="1">
      <c r="A15" s="205" t="s">
        <v>450</v>
      </c>
      <c r="B15" s="207">
        <v>20</v>
      </c>
      <c r="C15" s="208">
        <v>321.60000000000002</v>
      </c>
      <c r="D15" s="208">
        <v>9.3000000000000007</v>
      </c>
      <c r="E15" s="212">
        <v>0.16</v>
      </c>
    </row>
    <row r="16" spans="1:5" s="211" customFormat="1" ht="19.2" customHeight="1">
      <c r="A16" s="209" t="s">
        <v>451</v>
      </c>
      <c r="B16" s="210">
        <v>79</v>
      </c>
      <c r="C16" s="202">
        <v>329.2</v>
      </c>
      <c r="D16" s="202">
        <v>10.199999999999999</v>
      </c>
      <c r="E16" s="203">
        <v>1.42</v>
      </c>
    </row>
    <row r="17" spans="1:5" s="204" customFormat="1" ht="19.2" customHeight="1">
      <c r="A17" s="205" t="s">
        <v>452</v>
      </c>
      <c r="B17" s="207">
        <v>25</v>
      </c>
      <c r="C17" s="208">
        <v>326.7</v>
      </c>
      <c r="D17" s="208">
        <v>12.6</v>
      </c>
      <c r="E17" s="212">
        <v>4.96</v>
      </c>
    </row>
    <row r="18" spans="1:5" s="204" customFormat="1" ht="19.2" customHeight="1">
      <c r="A18" s="205" t="s">
        <v>453</v>
      </c>
      <c r="B18" s="207">
        <v>10</v>
      </c>
      <c r="C18" s="208">
        <v>329.2</v>
      </c>
      <c r="D18" s="208">
        <v>16.399999999999999</v>
      </c>
      <c r="E18" s="214">
        <v>0</v>
      </c>
    </row>
    <row r="19" spans="1:5" s="211" customFormat="1" ht="19.2" customHeight="1">
      <c r="A19" s="209" t="s">
        <v>454</v>
      </c>
      <c r="B19" s="210">
        <v>35</v>
      </c>
      <c r="C19" s="202">
        <v>327.8</v>
      </c>
      <c r="D19" s="202">
        <v>14</v>
      </c>
      <c r="E19" s="203">
        <v>3.19</v>
      </c>
    </row>
    <row r="20" spans="1:5" s="204" customFormat="1" ht="19.2" customHeight="1">
      <c r="A20" s="209" t="s">
        <v>455</v>
      </c>
      <c r="B20" s="210">
        <v>42</v>
      </c>
      <c r="C20" s="202">
        <v>333.7</v>
      </c>
      <c r="D20" s="202">
        <v>9.8000000000000007</v>
      </c>
      <c r="E20" s="206" t="s">
        <v>303</v>
      </c>
    </row>
    <row r="21" spans="1:5" s="204" customFormat="1" ht="19.2" customHeight="1">
      <c r="A21" s="205" t="s">
        <v>456</v>
      </c>
      <c r="B21" s="206" t="s">
        <v>303</v>
      </c>
      <c r="C21" s="208">
        <v>330.5</v>
      </c>
      <c r="D21" s="208">
        <v>15.9</v>
      </c>
      <c r="E21" s="206" t="s">
        <v>303</v>
      </c>
    </row>
    <row r="22" spans="1:5" s="204" customFormat="1" ht="19.2" customHeight="1">
      <c r="A22" s="205" t="s">
        <v>457</v>
      </c>
      <c r="B22" s="206" t="s">
        <v>303</v>
      </c>
      <c r="C22" s="208">
        <v>314.2</v>
      </c>
      <c r="D22" s="208">
        <v>16.8</v>
      </c>
      <c r="E22" s="206" t="s">
        <v>303</v>
      </c>
    </row>
    <row r="23" spans="1:5" s="211" customFormat="1" ht="19.2" customHeight="1">
      <c r="A23" s="209" t="s">
        <v>458</v>
      </c>
      <c r="B23" s="206" t="s">
        <v>303</v>
      </c>
      <c r="C23" s="202">
        <v>327.9</v>
      </c>
      <c r="D23" s="202">
        <v>16</v>
      </c>
      <c r="E23" s="206" t="s">
        <v>303</v>
      </c>
    </row>
    <row r="24" spans="1:5" s="204" customFormat="1" ht="19.2" customHeight="1">
      <c r="A24" s="205" t="s">
        <v>459</v>
      </c>
      <c r="B24" s="206" t="s">
        <v>303</v>
      </c>
      <c r="C24" s="208">
        <v>325.89999999999998</v>
      </c>
      <c r="D24" s="208">
        <v>15.4</v>
      </c>
      <c r="E24" s="206" t="s">
        <v>303</v>
      </c>
    </row>
    <row r="25" spans="1:5" s="204" customFormat="1" ht="19.2" customHeight="1">
      <c r="A25" s="205" t="s">
        <v>460</v>
      </c>
      <c r="B25" s="206" t="s">
        <v>303</v>
      </c>
      <c r="C25" s="214">
        <v>0</v>
      </c>
      <c r="D25" s="214">
        <v>0</v>
      </c>
      <c r="E25" s="206" t="s">
        <v>303</v>
      </c>
    </row>
    <row r="26" spans="1:5" s="211" customFormat="1" ht="19.2" customHeight="1">
      <c r="A26" s="209" t="s">
        <v>461</v>
      </c>
      <c r="B26" s="206" t="s">
        <v>303</v>
      </c>
      <c r="C26" s="202">
        <v>325.89999999999998</v>
      </c>
      <c r="D26" s="202">
        <v>15.4</v>
      </c>
      <c r="E26" s="206" t="s">
        <v>303</v>
      </c>
    </row>
    <row r="27" spans="1:5" s="204" customFormat="1" ht="19.2" customHeight="1">
      <c r="A27" s="205" t="s">
        <v>462</v>
      </c>
      <c r="B27" s="215">
        <v>1198</v>
      </c>
      <c r="C27" s="208">
        <v>286.10000000000002</v>
      </c>
      <c r="D27" s="208">
        <v>9.4</v>
      </c>
      <c r="E27" s="212">
        <v>4.43</v>
      </c>
    </row>
    <row r="28" spans="1:5" s="204" customFormat="1" ht="19.2" customHeight="1">
      <c r="A28" s="205" t="s">
        <v>463</v>
      </c>
      <c r="B28" s="206" t="s">
        <v>303</v>
      </c>
      <c r="C28" s="206" t="s">
        <v>303</v>
      </c>
      <c r="D28" s="206" t="s">
        <v>303</v>
      </c>
      <c r="E28" s="206" t="s">
        <v>303</v>
      </c>
    </row>
    <row r="29" spans="1:5" s="204" customFormat="1" ht="19.2" customHeight="1">
      <c r="A29" s="216" t="s">
        <v>464</v>
      </c>
      <c r="B29" s="215">
        <v>1159</v>
      </c>
      <c r="C29" s="208">
        <v>284.7</v>
      </c>
      <c r="D29" s="208">
        <v>9.6</v>
      </c>
      <c r="E29" s="212">
        <v>4.74</v>
      </c>
    </row>
    <row r="30" spans="1:5" s="204" customFormat="1" ht="19.2" customHeight="1">
      <c r="A30" s="205" t="s">
        <v>465</v>
      </c>
      <c r="B30" s="207">
        <v>95</v>
      </c>
      <c r="C30" s="208">
        <v>330.4</v>
      </c>
      <c r="D30" s="208">
        <v>7.6</v>
      </c>
      <c r="E30" s="212">
        <v>0.1</v>
      </c>
    </row>
    <row r="31" spans="1:5" s="204" customFormat="1" ht="19.2" customHeight="1">
      <c r="A31" s="205" t="s">
        <v>463</v>
      </c>
      <c r="B31" s="206" t="s">
        <v>303</v>
      </c>
      <c r="C31" s="206" t="s">
        <v>303</v>
      </c>
      <c r="D31" s="206" t="s">
        <v>303</v>
      </c>
      <c r="E31" s="206" t="s">
        <v>303</v>
      </c>
    </row>
    <row r="32" spans="1:5" s="204" customFormat="1" ht="19.2" customHeight="1">
      <c r="A32" s="216" t="s">
        <v>464</v>
      </c>
      <c r="B32" s="207">
        <v>37</v>
      </c>
      <c r="C32" s="208">
        <v>326.39999999999998</v>
      </c>
      <c r="D32" s="208">
        <v>9.3000000000000007</v>
      </c>
      <c r="E32" s="212">
        <v>0.12</v>
      </c>
    </row>
    <row r="33" spans="1:5" s="211" customFormat="1" ht="19.2" customHeight="1">
      <c r="A33" s="209" t="s">
        <v>466</v>
      </c>
      <c r="B33" s="201">
        <v>1293</v>
      </c>
      <c r="C33" s="202">
        <v>292</v>
      </c>
      <c r="D33" s="202">
        <v>9.1</v>
      </c>
      <c r="E33" s="203">
        <v>3.65</v>
      </c>
    </row>
    <row r="34" spans="1:5" s="204" customFormat="1" ht="19.2" customHeight="1">
      <c r="A34" s="205" t="s">
        <v>467</v>
      </c>
      <c r="B34" s="207">
        <v>169</v>
      </c>
      <c r="C34" s="208">
        <v>330.6</v>
      </c>
      <c r="D34" s="208">
        <v>8.5</v>
      </c>
      <c r="E34" s="212">
        <v>3.78</v>
      </c>
    </row>
    <row r="35" spans="1:5" s="204" customFormat="1" ht="19.2" customHeight="1">
      <c r="A35" s="205" t="s">
        <v>468</v>
      </c>
      <c r="B35" s="207">
        <v>15</v>
      </c>
      <c r="C35" s="208">
        <v>288.10000000000002</v>
      </c>
      <c r="D35" s="208">
        <v>3.6</v>
      </c>
      <c r="E35" s="212">
        <v>10.25</v>
      </c>
    </row>
    <row r="36" spans="1:5" s="204" customFormat="1" ht="31.95" customHeight="1">
      <c r="A36" s="205" t="s">
        <v>469</v>
      </c>
      <c r="B36" s="207">
        <v>49</v>
      </c>
      <c r="C36" s="208">
        <v>336.6</v>
      </c>
      <c r="D36" s="208">
        <v>10.6</v>
      </c>
      <c r="E36" s="212">
        <v>3.31</v>
      </c>
    </row>
    <row r="37" spans="1:5" s="204" customFormat="1" ht="19.2" customHeight="1">
      <c r="A37" s="205" t="s">
        <v>470</v>
      </c>
      <c r="B37" s="207">
        <v>15</v>
      </c>
      <c r="C37" s="208">
        <v>314.10000000000002</v>
      </c>
      <c r="D37" s="208">
        <v>15.3</v>
      </c>
      <c r="E37" s="206" t="s">
        <v>303</v>
      </c>
    </row>
    <row r="38" spans="1:5" s="211" customFormat="1" ht="19.2" customHeight="1">
      <c r="A38" s="209" t="s">
        <v>471</v>
      </c>
      <c r="B38" s="210">
        <v>184</v>
      </c>
      <c r="C38" s="202">
        <v>329</v>
      </c>
      <c r="D38" s="202">
        <v>8.9</v>
      </c>
      <c r="E38" s="203">
        <v>3.57</v>
      </c>
    </row>
  </sheetData>
  <mergeCells count="3">
    <mergeCell ref="A1:E1"/>
    <mergeCell ref="A2:A3"/>
    <mergeCell ref="B2:E2"/>
  </mergeCells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E39"/>
  <sheetViews>
    <sheetView zoomScaleNormal="100" workbookViewId="0">
      <selection activeCell="B3" sqref="B3:E3"/>
    </sheetView>
  </sheetViews>
  <sheetFormatPr defaultColWidth="8.88671875" defaultRowHeight="13.2"/>
  <cols>
    <col min="1" max="1" width="48" style="195" customWidth="1"/>
    <col min="2" max="2" width="7.33203125" style="195" customWidth="1"/>
    <col min="3" max="3" width="12.6640625" style="195" customWidth="1"/>
    <col min="4" max="4" width="13.109375" style="195" customWidth="1"/>
    <col min="5" max="5" width="9.44140625" style="195" customWidth="1"/>
    <col min="6" max="6" width="4" style="195" customWidth="1"/>
    <col min="7" max="16384" width="8.88671875" style="195"/>
  </cols>
  <sheetData>
    <row r="1" spans="1:5" ht="28.95" customHeight="1">
      <c r="A1" s="1110" t="s">
        <v>433</v>
      </c>
      <c r="B1" s="1110"/>
      <c r="C1" s="1110"/>
      <c r="D1" s="1110"/>
      <c r="E1" s="1110"/>
    </row>
    <row r="2" spans="1:5" ht="17.399999999999999" customHeight="1">
      <c r="A2" s="217"/>
      <c r="B2" s="1112" t="s">
        <v>472</v>
      </c>
      <c r="C2" s="1112"/>
      <c r="D2" s="1112"/>
      <c r="E2" s="1112"/>
    </row>
    <row r="3" spans="1:5" ht="18" customHeight="1">
      <c r="A3" s="1111" t="s">
        <v>434</v>
      </c>
      <c r="B3" s="1030">
        <v>2020</v>
      </c>
      <c r="C3" s="1030"/>
      <c r="D3" s="1030"/>
      <c r="E3" s="1030"/>
    </row>
    <row r="4" spans="1:5" s="199" customFormat="1" ht="64.95" customHeight="1">
      <c r="A4" s="1111"/>
      <c r="B4" s="218" t="s">
        <v>435</v>
      </c>
      <c r="C4" s="219" t="s">
        <v>436</v>
      </c>
      <c r="D4" s="219" t="s">
        <v>437</v>
      </c>
      <c r="E4" s="219" t="s">
        <v>438</v>
      </c>
    </row>
    <row r="5" spans="1:5" ht="20.399999999999999" customHeight="1">
      <c r="A5" s="220" t="s">
        <v>473</v>
      </c>
      <c r="B5" s="210">
        <v>112</v>
      </c>
      <c r="C5" s="202">
        <v>337.7</v>
      </c>
      <c r="D5" s="202">
        <v>12.3</v>
      </c>
      <c r="E5" s="203">
        <v>0.25</v>
      </c>
    </row>
    <row r="6" spans="1:5" ht="20.399999999999999" customHeight="1">
      <c r="A6" s="205" t="s">
        <v>474</v>
      </c>
      <c r="B6" s="207">
        <v>158</v>
      </c>
      <c r="C6" s="208">
        <v>320.10000000000002</v>
      </c>
      <c r="D6" s="208">
        <v>10.8</v>
      </c>
      <c r="E6" s="212">
        <v>9.56</v>
      </c>
    </row>
    <row r="7" spans="1:5" ht="30.6" customHeight="1">
      <c r="A7" s="205" t="s">
        <v>475</v>
      </c>
      <c r="B7" s="207">
        <v>78</v>
      </c>
      <c r="C7" s="208">
        <v>280.8</v>
      </c>
      <c r="D7" s="208">
        <v>13.9</v>
      </c>
      <c r="E7" s="212">
        <v>8.6</v>
      </c>
    </row>
    <row r="8" spans="1:5" ht="20.399999999999999" customHeight="1">
      <c r="A8" s="205" t="s">
        <v>476</v>
      </c>
      <c r="B8" s="207">
        <v>21</v>
      </c>
      <c r="C8" s="208">
        <v>298.7</v>
      </c>
      <c r="D8" s="208">
        <v>5.6</v>
      </c>
      <c r="E8" s="212">
        <v>37.700000000000003</v>
      </c>
    </row>
    <row r="9" spans="1:5" ht="20.399999999999999" customHeight="1">
      <c r="A9" s="205" t="s">
        <v>477</v>
      </c>
      <c r="B9" s="207">
        <v>30</v>
      </c>
      <c r="C9" s="208">
        <v>324.5</v>
      </c>
      <c r="D9" s="208">
        <v>14.4</v>
      </c>
      <c r="E9" s="212">
        <v>0.32</v>
      </c>
    </row>
    <row r="10" spans="1:5" ht="20.399999999999999" customHeight="1">
      <c r="A10" s="205" t="s">
        <v>478</v>
      </c>
      <c r="B10" s="206" t="s">
        <v>303</v>
      </c>
      <c r="C10" s="206" t="s">
        <v>303</v>
      </c>
      <c r="D10" s="206" t="s">
        <v>303</v>
      </c>
      <c r="E10" s="206" t="s">
        <v>303</v>
      </c>
    </row>
    <row r="11" spans="1:5" ht="20.399999999999999" customHeight="1">
      <c r="A11" s="220" t="s">
        <v>479</v>
      </c>
      <c r="B11" s="210">
        <v>188</v>
      </c>
      <c r="C11" s="202">
        <v>320.5</v>
      </c>
      <c r="D11" s="202">
        <v>11.1</v>
      </c>
      <c r="E11" s="203">
        <v>8.92</v>
      </c>
    </row>
    <row r="12" spans="1:5" ht="20.399999999999999" customHeight="1">
      <c r="A12" s="205" t="s">
        <v>480</v>
      </c>
      <c r="B12" s="207">
        <v>35</v>
      </c>
      <c r="C12" s="208">
        <v>323.60000000000002</v>
      </c>
      <c r="D12" s="208">
        <v>16.600000000000001</v>
      </c>
      <c r="E12" s="212">
        <v>5.32</v>
      </c>
    </row>
    <row r="13" spans="1:5" ht="20.399999999999999" customHeight="1">
      <c r="A13" s="205" t="s">
        <v>481</v>
      </c>
      <c r="B13" s="207">
        <v>10</v>
      </c>
      <c r="C13" s="208">
        <v>307.8</v>
      </c>
      <c r="D13" s="208">
        <v>13.1</v>
      </c>
      <c r="E13" s="206" t="s">
        <v>303</v>
      </c>
    </row>
    <row r="14" spans="1:5" ht="20.399999999999999" customHeight="1">
      <c r="A14" s="220" t="s">
        <v>482</v>
      </c>
      <c r="B14" s="210">
        <v>45</v>
      </c>
      <c r="C14" s="202">
        <v>319.2</v>
      </c>
      <c r="D14" s="202">
        <v>15.5</v>
      </c>
      <c r="E14" s="203">
        <v>3.63</v>
      </c>
    </row>
    <row r="15" spans="1:5" ht="20.399999999999999" customHeight="1">
      <c r="A15" s="221" t="s">
        <v>483</v>
      </c>
      <c r="B15" s="207">
        <v>135</v>
      </c>
      <c r="C15" s="208">
        <v>331.8</v>
      </c>
      <c r="D15" s="208">
        <v>8.5</v>
      </c>
      <c r="E15" s="212">
        <v>1.08</v>
      </c>
    </row>
    <row r="16" spans="1:5" ht="20.399999999999999" customHeight="1">
      <c r="A16" s="221" t="s">
        <v>484</v>
      </c>
      <c r="B16" s="207">
        <v>20</v>
      </c>
      <c r="C16" s="208">
        <v>327.39999999999998</v>
      </c>
      <c r="D16" s="208">
        <v>18.5</v>
      </c>
      <c r="E16" s="212">
        <v>1.42</v>
      </c>
    </row>
    <row r="17" spans="1:5" ht="22.95" customHeight="1">
      <c r="A17" s="220" t="s">
        <v>485</v>
      </c>
      <c r="B17" s="210">
        <v>155</v>
      </c>
      <c r="C17" s="202">
        <v>331.3</v>
      </c>
      <c r="D17" s="202">
        <v>9</v>
      </c>
      <c r="E17" s="203">
        <v>1.1000000000000001</v>
      </c>
    </row>
    <row r="18" spans="1:5" ht="16.2" customHeight="1">
      <c r="A18" s="221" t="s">
        <v>486</v>
      </c>
      <c r="B18" s="207">
        <v>25</v>
      </c>
      <c r="C18" s="208">
        <v>315.5</v>
      </c>
      <c r="D18" s="208">
        <v>9.6999999999999993</v>
      </c>
      <c r="E18" s="212">
        <v>0.4</v>
      </c>
    </row>
    <row r="19" spans="1:5" ht="28.95" customHeight="1">
      <c r="A19" s="222" t="s">
        <v>487</v>
      </c>
      <c r="B19" s="206" t="s">
        <v>303</v>
      </c>
      <c r="C19" s="206" t="s">
        <v>303</v>
      </c>
      <c r="D19" s="206" t="s">
        <v>303</v>
      </c>
      <c r="E19" s="206" t="s">
        <v>303</v>
      </c>
    </row>
    <row r="20" spans="1:5" ht="16.2" customHeight="1">
      <c r="A20" s="221" t="s">
        <v>488</v>
      </c>
      <c r="B20" s="207">
        <v>35</v>
      </c>
      <c r="C20" s="208">
        <v>313.2</v>
      </c>
      <c r="D20" s="208">
        <v>7.9</v>
      </c>
      <c r="E20" s="206" t="s">
        <v>303</v>
      </c>
    </row>
    <row r="21" spans="1:5" ht="16.2" customHeight="1">
      <c r="A21" s="223" t="s">
        <v>489</v>
      </c>
      <c r="B21" s="206" t="s">
        <v>303</v>
      </c>
      <c r="C21" s="206" t="s">
        <v>303</v>
      </c>
      <c r="D21" s="206" t="s">
        <v>303</v>
      </c>
      <c r="E21" s="206" t="s">
        <v>303</v>
      </c>
    </row>
    <row r="22" spans="1:5" ht="16.2" customHeight="1">
      <c r="A22" s="220" t="s">
        <v>490</v>
      </c>
      <c r="B22" s="210">
        <v>60</v>
      </c>
      <c r="C22" s="202">
        <v>314.3</v>
      </c>
      <c r="D22" s="202">
        <v>8.6999999999999993</v>
      </c>
      <c r="E22" s="203">
        <v>0.17</v>
      </c>
    </row>
    <row r="23" spans="1:5" ht="16.2" customHeight="1">
      <c r="A23" s="221" t="s">
        <v>491</v>
      </c>
      <c r="B23" s="207">
        <v>40</v>
      </c>
      <c r="C23" s="208">
        <v>318.60000000000002</v>
      </c>
      <c r="D23" s="208">
        <v>7.2</v>
      </c>
      <c r="E23" s="206" t="s">
        <v>303</v>
      </c>
    </row>
    <row r="24" spans="1:5" ht="16.2" customHeight="1">
      <c r="A24" s="221" t="s">
        <v>492</v>
      </c>
      <c r="B24" s="207">
        <v>25</v>
      </c>
      <c r="C24" s="208">
        <v>319.39999999999998</v>
      </c>
      <c r="D24" s="208">
        <v>8.3000000000000007</v>
      </c>
      <c r="E24" s="206" t="s">
        <v>303</v>
      </c>
    </row>
    <row r="25" spans="1:5" ht="16.2" customHeight="1">
      <c r="A25" s="220" t="s">
        <v>493</v>
      </c>
      <c r="B25" s="210">
        <v>65</v>
      </c>
      <c r="C25" s="202">
        <v>318.89999999999998</v>
      </c>
      <c r="D25" s="202">
        <v>7.6</v>
      </c>
      <c r="E25" s="206" t="s">
        <v>303</v>
      </c>
    </row>
    <row r="26" spans="1:5" ht="16.2" customHeight="1">
      <c r="A26" s="220" t="s">
        <v>494</v>
      </c>
      <c r="B26" s="210">
        <v>25</v>
      </c>
      <c r="C26" s="202">
        <v>341</v>
      </c>
      <c r="D26" s="202">
        <v>16.600000000000001</v>
      </c>
      <c r="E26" s="206" t="s">
        <v>303</v>
      </c>
    </row>
    <row r="27" spans="1:5" ht="16.2" customHeight="1">
      <c r="A27" s="221" t="s">
        <v>495</v>
      </c>
      <c r="B27" s="207">
        <v>120</v>
      </c>
      <c r="C27" s="208">
        <v>296.2</v>
      </c>
      <c r="D27" s="208">
        <v>31.8</v>
      </c>
      <c r="E27" s="212">
        <v>43.05</v>
      </c>
    </row>
    <row r="28" spans="1:5" ht="16.2" customHeight="1">
      <c r="A28" s="221" t="s">
        <v>496</v>
      </c>
      <c r="B28" s="207">
        <v>3</v>
      </c>
      <c r="C28" s="208">
        <v>340.3</v>
      </c>
      <c r="D28" s="208">
        <v>88.8</v>
      </c>
      <c r="E28" s="212">
        <v>8.6999999999999993</v>
      </c>
    </row>
    <row r="29" spans="1:5" ht="16.2" customHeight="1">
      <c r="A29" s="220" t="s">
        <v>497</v>
      </c>
      <c r="B29" s="210">
        <v>123</v>
      </c>
      <c r="C29" s="202">
        <v>297.60000000000002</v>
      </c>
      <c r="D29" s="202">
        <v>32.5</v>
      </c>
      <c r="E29" s="203">
        <v>42.62</v>
      </c>
    </row>
    <row r="30" spans="1:5" ht="16.2" customHeight="1">
      <c r="A30" s="220" t="s">
        <v>498</v>
      </c>
      <c r="B30" s="210">
        <v>147</v>
      </c>
      <c r="C30" s="202">
        <v>320.3</v>
      </c>
      <c r="D30" s="202">
        <v>11.2</v>
      </c>
      <c r="E30" s="203">
        <v>0.02</v>
      </c>
    </row>
    <row r="31" spans="1:5" ht="16.2" customHeight="1">
      <c r="A31" s="222" t="s">
        <v>499</v>
      </c>
      <c r="B31" s="207">
        <v>47</v>
      </c>
      <c r="C31" s="208">
        <v>332.6</v>
      </c>
      <c r="D31" s="208">
        <v>19.8</v>
      </c>
      <c r="E31" s="212">
        <v>0.12</v>
      </c>
    </row>
    <row r="32" spans="1:5" ht="16.2" customHeight="1">
      <c r="A32" s="221" t="s">
        <v>500</v>
      </c>
      <c r="B32" s="206" t="s">
        <v>303</v>
      </c>
      <c r="C32" s="206" t="s">
        <v>303</v>
      </c>
      <c r="D32" s="206" t="s">
        <v>303</v>
      </c>
      <c r="E32" s="206" t="s">
        <v>303</v>
      </c>
    </row>
    <row r="33" spans="1:5" ht="18.600000000000001" customHeight="1">
      <c r="A33" s="209" t="s">
        <v>501</v>
      </c>
      <c r="B33" s="210">
        <v>13</v>
      </c>
      <c r="C33" s="202">
        <v>329.5</v>
      </c>
      <c r="D33" s="202">
        <v>8.9</v>
      </c>
      <c r="E33" s="203">
        <v>2.2200000000000002</v>
      </c>
    </row>
    <row r="34" spans="1:5" ht="18.600000000000001" customHeight="1">
      <c r="A34" s="221" t="s">
        <v>502</v>
      </c>
      <c r="B34" s="207">
        <v>965</v>
      </c>
      <c r="C34" s="208">
        <v>342.6</v>
      </c>
      <c r="D34" s="208">
        <v>111</v>
      </c>
      <c r="E34" s="212">
        <v>0.97</v>
      </c>
    </row>
    <row r="35" spans="1:5" ht="18.600000000000001" customHeight="1">
      <c r="A35" s="221" t="s">
        <v>503</v>
      </c>
      <c r="B35" s="206" t="s">
        <v>303</v>
      </c>
      <c r="C35" s="206" t="s">
        <v>303</v>
      </c>
      <c r="D35" s="206" t="s">
        <v>303</v>
      </c>
      <c r="E35" s="206" t="s">
        <v>303</v>
      </c>
    </row>
    <row r="36" spans="1:5" ht="18.600000000000001" customHeight="1">
      <c r="A36" s="221" t="s">
        <v>504</v>
      </c>
      <c r="B36" s="206" t="s">
        <v>303</v>
      </c>
      <c r="C36" s="206" t="s">
        <v>303</v>
      </c>
      <c r="D36" s="206" t="s">
        <v>303</v>
      </c>
      <c r="E36" s="206" t="s">
        <v>303</v>
      </c>
    </row>
    <row r="37" spans="1:5" ht="18.600000000000001" customHeight="1">
      <c r="A37" s="222" t="s">
        <v>505</v>
      </c>
      <c r="B37" s="206" t="s">
        <v>303</v>
      </c>
      <c r="C37" s="206" t="s">
        <v>303</v>
      </c>
      <c r="D37" s="206" t="s">
        <v>303</v>
      </c>
      <c r="E37" s="206" t="s">
        <v>303</v>
      </c>
    </row>
    <row r="38" spans="1:5" ht="18.600000000000001" customHeight="1">
      <c r="A38" s="221" t="s">
        <v>506</v>
      </c>
      <c r="B38" s="207">
        <v>30</v>
      </c>
      <c r="C38" s="208">
        <v>332.6</v>
      </c>
      <c r="D38" s="208">
        <v>43</v>
      </c>
      <c r="E38" s="206" t="s">
        <v>303</v>
      </c>
    </row>
    <row r="39" spans="1:5" s="224" customFormat="1" ht="18.600000000000001" customHeight="1">
      <c r="A39" s="220" t="s">
        <v>507</v>
      </c>
      <c r="B39" s="210">
        <v>995</v>
      </c>
      <c r="C39" s="202">
        <v>342.3</v>
      </c>
      <c r="D39" s="202">
        <v>121.7</v>
      </c>
      <c r="E39" s="203">
        <v>1.04</v>
      </c>
    </row>
  </sheetData>
  <mergeCells count="4">
    <mergeCell ref="A1:E1"/>
    <mergeCell ref="B2:E2"/>
    <mergeCell ref="A3:A4"/>
    <mergeCell ref="B3:E3"/>
  </mergeCells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45"/>
  <sheetViews>
    <sheetView zoomScaleNormal="100" workbookViewId="0">
      <selection sqref="A1:XFD1"/>
    </sheetView>
  </sheetViews>
  <sheetFormatPr defaultColWidth="8.88671875" defaultRowHeight="13.2"/>
  <cols>
    <col min="1" max="1" width="48" style="225" customWidth="1"/>
    <col min="2" max="2" width="8.44140625" style="225" customWidth="1"/>
    <col min="3" max="3" width="11.44140625" style="225" customWidth="1"/>
    <col min="4" max="4" width="14.109375" style="225" customWidth="1"/>
    <col min="5" max="5" width="9.5546875" style="225" customWidth="1"/>
    <col min="6" max="16384" width="8.88671875" style="225"/>
  </cols>
  <sheetData>
    <row r="1" spans="1:5" ht="16.95" customHeight="1">
      <c r="A1" s="1110" t="s">
        <v>433</v>
      </c>
      <c r="B1" s="1110"/>
      <c r="C1" s="1110"/>
      <c r="D1" s="1110"/>
      <c r="E1" s="1110"/>
    </row>
    <row r="2" spans="1:5" ht="14.4" customHeight="1">
      <c r="A2" s="226"/>
      <c r="B2" s="1112" t="s">
        <v>472</v>
      </c>
      <c r="C2" s="1112"/>
      <c r="D2" s="1112"/>
      <c r="E2" s="1112"/>
    </row>
    <row r="3" spans="1:5" ht="20.25" customHeight="1">
      <c r="A3" s="1111" t="s">
        <v>434</v>
      </c>
      <c r="B3" s="1113">
        <v>2020</v>
      </c>
      <c r="C3" s="1114"/>
      <c r="D3" s="1114"/>
      <c r="E3" s="1115"/>
    </row>
    <row r="4" spans="1:5" s="227" customFormat="1" ht="55.95" customHeight="1">
      <c r="A4" s="1111"/>
      <c r="B4" s="218" t="s">
        <v>435</v>
      </c>
      <c r="C4" s="219" t="s">
        <v>436</v>
      </c>
      <c r="D4" s="219" t="s">
        <v>437</v>
      </c>
      <c r="E4" s="219" t="s">
        <v>438</v>
      </c>
    </row>
    <row r="5" spans="1:5" ht="13.95" customHeight="1">
      <c r="A5" s="221" t="s">
        <v>508</v>
      </c>
      <c r="B5" s="206" t="s">
        <v>303</v>
      </c>
      <c r="C5" s="206" t="s">
        <v>303</v>
      </c>
      <c r="D5" s="206" t="s">
        <v>303</v>
      </c>
      <c r="E5" s="206" t="s">
        <v>303</v>
      </c>
    </row>
    <row r="6" spans="1:5" ht="13.95" customHeight="1">
      <c r="A6" s="221" t="s">
        <v>509</v>
      </c>
      <c r="B6" s="207">
        <v>209</v>
      </c>
      <c r="C6" s="208">
        <v>324.39999999999998</v>
      </c>
      <c r="D6" s="208">
        <v>12.6</v>
      </c>
      <c r="E6" s="212">
        <v>4.8899999999999997</v>
      </c>
    </row>
    <row r="7" spans="1:5" ht="13.95" customHeight="1">
      <c r="A7" s="221" t="s">
        <v>510</v>
      </c>
      <c r="B7" s="207">
        <v>14</v>
      </c>
      <c r="C7" s="208">
        <v>332.9</v>
      </c>
      <c r="D7" s="208">
        <v>5.9</v>
      </c>
      <c r="E7" s="212">
        <v>0.38</v>
      </c>
    </row>
    <row r="8" spans="1:5" s="228" customFormat="1" ht="14.4" customHeight="1">
      <c r="A8" s="209" t="s">
        <v>511</v>
      </c>
      <c r="B8" s="210">
        <v>223</v>
      </c>
      <c r="C8" s="202">
        <v>325</v>
      </c>
      <c r="D8" s="202">
        <v>11.7</v>
      </c>
      <c r="E8" s="203">
        <v>4.25</v>
      </c>
    </row>
    <row r="9" spans="1:5" ht="12.6" customHeight="1">
      <c r="A9" s="209" t="s">
        <v>512</v>
      </c>
      <c r="B9" s="210">
        <v>40</v>
      </c>
      <c r="C9" s="202">
        <v>320.60000000000002</v>
      </c>
      <c r="D9" s="202">
        <v>27.3</v>
      </c>
      <c r="E9" s="203">
        <v>0.64</v>
      </c>
    </row>
    <row r="10" spans="1:5" ht="15.6" customHeight="1">
      <c r="A10" s="221" t="s">
        <v>513</v>
      </c>
      <c r="B10" s="207">
        <v>28</v>
      </c>
      <c r="C10" s="208">
        <v>337.4</v>
      </c>
      <c r="D10" s="208">
        <v>28.5</v>
      </c>
      <c r="E10" s="206" t="s">
        <v>303</v>
      </c>
    </row>
    <row r="11" spans="1:5" ht="28.95" customHeight="1">
      <c r="A11" s="222" t="s">
        <v>514</v>
      </c>
      <c r="B11" s="206" t="s">
        <v>303</v>
      </c>
      <c r="C11" s="206" t="s">
        <v>303</v>
      </c>
      <c r="D11" s="206" t="s">
        <v>303</v>
      </c>
      <c r="E11" s="206" t="s">
        <v>303</v>
      </c>
    </row>
    <row r="12" spans="1:5" ht="27" customHeight="1">
      <c r="A12" s="222" t="s">
        <v>515</v>
      </c>
      <c r="B12" s="206" t="s">
        <v>303</v>
      </c>
      <c r="C12" s="206" t="s">
        <v>303</v>
      </c>
      <c r="D12" s="206" t="s">
        <v>303</v>
      </c>
      <c r="E12" s="206" t="s">
        <v>303</v>
      </c>
    </row>
    <row r="13" spans="1:5" ht="20.399999999999999" customHeight="1">
      <c r="A13" s="222" t="s">
        <v>516</v>
      </c>
      <c r="B13" s="207">
        <v>28</v>
      </c>
      <c r="C13" s="208">
        <v>337.4</v>
      </c>
      <c r="D13" s="208">
        <v>28.5</v>
      </c>
      <c r="E13" s="206" t="s">
        <v>303</v>
      </c>
    </row>
    <row r="14" spans="1:5" ht="17.399999999999999" customHeight="1">
      <c r="A14" s="221" t="s">
        <v>517</v>
      </c>
      <c r="B14" s="206" t="s">
        <v>303</v>
      </c>
      <c r="C14" s="206" t="s">
        <v>303</v>
      </c>
      <c r="D14" s="206" t="s">
        <v>303</v>
      </c>
      <c r="E14" s="206" t="s">
        <v>303</v>
      </c>
    </row>
    <row r="15" spans="1:5" s="228" customFormat="1" ht="17.399999999999999" customHeight="1">
      <c r="A15" s="209" t="s">
        <v>518</v>
      </c>
      <c r="B15" s="210">
        <v>28</v>
      </c>
      <c r="C15" s="202">
        <v>337.4</v>
      </c>
      <c r="D15" s="202">
        <v>28.5</v>
      </c>
      <c r="E15" s="206" t="s">
        <v>303</v>
      </c>
    </row>
    <row r="16" spans="1:5" ht="16.2" customHeight="1">
      <c r="A16" s="209" t="s">
        <v>519</v>
      </c>
      <c r="B16" s="210">
        <v>169</v>
      </c>
      <c r="C16" s="202">
        <v>286.8</v>
      </c>
      <c r="D16" s="202">
        <v>3.1</v>
      </c>
      <c r="E16" s="203">
        <v>14.3</v>
      </c>
    </row>
    <row r="17" spans="1:5" ht="16.2" customHeight="1">
      <c r="A17" s="221" t="s">
        <v>520</v>
      </c>
      <c r="B17" s="207">
        <v>18</v>
      </c>
      <c r="C17" s="208">
        <v>332.4</v>
      </c>
      <c r="D17" s="208">
        <v>11.9</v>
      </c>
      <c r="E17" s="212">
        <v>5.38</v>
      </c>
    </row>
    <row r="18" spans="1:5" ht="16.2" customHeight="1">
      <c r="A18" s="221" t="s">
        <v>521</v>
      </c>
      <c r="B18" s="207">
        <v>45</v>
      </c>
      <c r="C18" s="208">
        <v>291.7</v>
      </c>
      <c r="D18" s="208">
        <v>2.2000000000000002</v>
      </c>
      <c r="E18" s="212">
        <v>42.55</v>
      </c>
    </row>
    <row r="19" spans="1:5" ht="16.2" customHeight="1">
      <c r="A19" s="221" t="s">
        <v>522</v>
      </c>
      <c r="B19" s="207">
        <v>4</v>
      </c>
      <c r="C19" s="208">
        <v>245.5</v>
      </c>
      <c r="D19" s="208">
        <v>5.5</v>
      </c>
      <c r="E19" s="206" t="s">
        <v>303</v>
      </c>
    </row>
    <row r="20" spans="1:5" ht="16.2" customHeight="1">
      <c r="A20" s="229" t="s">
        <v>523</v>
      </c>
      <c r="B20" s="207">
        <v>34</v>
      </c>
      <c r="C20" s="208">
        <v>345.3</v>
      </c>
      <c r="D20" s="208">
        <v>10.4</v>
      </c>
      <c r="E20" s="212">
        <v>28.31</v>
      </c>
    </row>
    <row r="21" spans="1:5" ht="17.399999999999999" customHeight="1">
      <c r="A21" s="221" t="s">
        <v>524</v>
      </c>
      <c r="B21" s="207">
        <v>45</v>
      </c>
      <c r="C21" s="208">
        <v>334</v>
      </c>
      <c r="D21" s="208">
        <v>8.6</v>
      </c>
      <c r="E21" s="212">
        <v>0.31</v>
      </c>
    </row>
    <row r="22" spans="1:5" ht="17.399999999999999" customHeight="1">
      <c r="A22" s="221" t="s">
        <v>525</v>
      </c>
      <c r="B22" s="207">
        <v>10</v>
      </c>
      <c r="C22" s="208">
        <v>320</v>
      </c>
      <c r="D22" s="208">
        <v>12.5</v>
      </c>
      <c r="E22" s="206" t="s">
        <v>303</v>
      </c>
    </row>
    <row r="23" spans="1:5" s="228" customFormat="1" ht="17.399999999999999" customHeight="1">
      <c r="A23" s="209" t="s">
        <v>526</v>
      </c>
      <c r="B23" s="210">
        <v>55</v>
      </c>
      <c r="C23" s="202">
        <v>329.7</v>
      </c>
      <c r="D23" s="202">
        <v>9.4</v>
      </c>
      <c r="E23" s="203">
        <v>0.24</v>
      </c>
    </row>
    <row r="24" spans="1:5" ht="17.399999999999999" customHeight="1">
      <c r="A24" s="221" t="s">
        <v>527</v>
      </c>
      <c r="B24" s="207">
        <v>41</v>
      </c>
      <c r="C24" s="208">
        <v>322.3</v>
      </c>
      <c r="D24" s="208">
        <v>32.299999999999997</v>
      </c>
      <c r="E24" s="212">
        <v>1.4</v>
      </c>
    </row>
    <row r="25" spans="1:5" ht="18.600000000000001" customHeight="1">
      <c r="A25" s="222" t="s">
        <v>528</v>
      </c>
      <c r="B25" s="206" t="s">
        <v>303</v>
      </c>
      <c r="C25" s="206" t="s">
        <v>303</v>
      </c>
      <c r="D25" s="206" t="s">
        <v>303</v>
      </c>
      <c r="E25" s="206" t="s">
        <v>303</v>
      </c>
    </row>
    <row r="26" spans="1:5" ht="18.600000000000001" customHeight="1">
      <c r="A26" s="221" t="s">
        <v>529</v>
      </c>
      <c r="B26" s="206" t="s">
        <v>303</v>
      </c>
      <c r="C26" s="206" t="s">
        <v>303</v>
      </c>
      <c r="D26" s="206" t="s">
        <v>303</v>
      </c>
      <c r="E26" s="206" t="s">
        <v>303</v>
      </c>
    </row>
    <row r="27" spans="1:5" ht="17.399999999999999" customHeight="1">
      <c r="A27" s="209" t="s">
        <v>530</v>
      </c>
      <c r="B27" s="210">
        <v>400</v>
      </c>
      <c r="C27" s="202">
        <v>318.89999999999998</v>
      </c>
      <c r="D27" s="202">
        <v>8.5</v>
      </c>
      <c r="E27" s="203">
        <v>1.97</v>
      </c>
    </row>
    <row r="28" spans="1:5" ht="17.399999999999999" customHeight="1">
      <c r="A28" s="221" t="s">
        <v>531</v>
      </c>
      <c r="B28" s="206" t="s">
        <v>303</v>
      </c>
      <c r="C28" s="206" t="s">
        <v>303</v>
      </c>
      <c r="D28" s="206" t="s">
        <v>303</v>
      </c>
      <c r="E28" s="206" t="s">
        <v>303</v>
      </c>
    </row>
    <row r="29" spans="1:5" ht="17.399999999999999" customHeight="1">
      <c r="A29" s="221" t="s">
        <v>532</v>
      </c>
      <c r="B29" s="207">
        <v>114</v>
      </c>
      <c r="C29" s="208">
        <v>324.60000000000002</v>
      </c>
      <c r="D29" s="208">
        <v>12</v>
      </c>
      <c r="E29" s="212">
        <v>0.54</v>
      </c>
    </row>
    <row r="30" spans="1:5" ht="17.399999999999999" customHeight="1">
      <c r="A30" s="221" t="s">
        <v>533</v>
      </c>
      <c r="B30" s="207">
        <v>44</v>
      </c>
      <c r="C30" s="208">
        <v>310.10000000000002</v>
      </c>
      <c r="D30" s="208">
        <v>6</v>
      </c>
      <c r="E30" s="230" t="s">
        <v>303</v>
      </c>
    </row>
    <row r="31" spans="1:5" s="228" customFormat="1" ht="17.399999999999999" customHeight="1">
      <c r="A31" s="209" t="s">
        <v>534</v>
      </c>
      <c r="B31" s="210">
        <v>158</v>
      </c>
      <c r="C31" s="202">
        <v>321</v>
      </c>
      <c r="D31" s="202">
        <v>9.6</v>
      </c>
      <c r="E31" s="203">
        <v>0.33</v>
      </c>
    </row>
    <row r="32" spans="1:5" ht="17.399999999999999" customHeight="1">
      <c r="A32" s="221" t="s">
        <v>535</v>
      </c>
      <c r="B32" s="207">
        <v>63</v>
      </c>
      <c r="C32" s="208">
        <v>333.3</v>
      </c>
      <c r="D32" s="208">
        <v>17.899999999999999</v>
      </c>
      <c r="E32" s="212">
        <v>0.39</v>
      </c>
    </row>
    <row r="33" spans="1:5" ht="17.399999999999999" customHeight="1">
      <c r="A33" s="221" t="s">
        <v>536</v>
      </c>
      <c r="B33" s="207">
        <v>10</v>
      </c>
      <c r="C33" s="208">
        <v>332</v>
      </c>
      <c r="D33" s="208">
        <v>28.7</v>
      </c>
      <c r="E33" s="206" t="s">
        <v>303</v>
      </c>
    </row>
    <row r="34" spans="1:5" s="228" customFormat="1" ht="17.399999999999999" customHeight="1">
      <c r="A34" s="209" t="s">
        <v>537</v>
      </c>
      <c r="B34" s="210">
        <v>73</v>
      </c>
      <c r="C34" s="202">
        <v>333.1</v>
      </c>
      <c r="D34" s="202">
        <v>18.899999999999999</v>
      </c>
      <c r="E34" s="203">
        <v>0.35</v>
      </c>
    </row>
    <row r="35" spans="1:5" ht="16.2" customHeight="1">
      <c r="A35" s="221" t="s">
        <v>538</v>
      </c>
      <c r="B35" s="207">
        <v>305</v>
      </c>
      <c r="C35" s="208">
        <v>334.5</v>
      </c>
      <c r="D35" s="208">
        <v>98.8</v>
      </c>
      <c r="E35" s="212">
        <v>4.75</v>
      </c>
    </row>
    <row r="36" spans="1:5" ht="16.2" customHeight="1">
      <c r="A36" s="221" t="s">
        <v>539</v>
      </c>
      <c r="B36" s="207">
        <v>23</v>
      </c>
      <c r="C36" s="208">
        <v>332.6</v>
      </c>
      <c r="D36" s="208">
        <v>114.9</v>
      </c>
      <c r="E36" s="206" t="s">
        <v>303</v>
      </c>
    </row>
    <row r="37" spans="1:5" s="228" customFormat="1" ht="16.2" customHeight="1">
      <c r="A37" s="209" t="s">
        <v>540</v>
      </c>
      <c r="B37" s="210">
        <v>328</v>
      </c>
      <c r="C37" s="202">
        <v>334.3</v>
      </c>
      <c r="D37" s="202">
        <v>130.4</v>
      </c>
      <c r="E37" s="203">
        <v>5.79</v>
      </c>
    </row>
    <row r="38" spans="1:5" ht="16.2" customHeight="1">
      <c r="A38" s="221" t="s">
        <v>541</v>
      </c>
      <c r="B38" s="207">
        <v>80</v>
      </c>
      <c r="C38" s="208">
        <v>325.2</v>
      </c>
      <c r="D38" s="208">
        <v>8.6999999999999993</v>
      </c>
      <c r="E38" s="212">
        <v>0.57999999999999996</v>
      </c>
    </row>
    <row r="39" spans="1:5" ht="16.2" customHeight="1">
      <c r="A39" s="221" t="s">
        <v>542</v>
      </c>
      <c r="B39" s="207">
        <v>20</v>
      </c>
      <c r="C39" s="208">
        <v>307.8</v>
      </c>
      <c r="D39" s="208">
        <v>9.9</v>
      </c>
      <c r="E39" s="206" t="s">
        <v>303</v>
      </c>
    </row>
    <row r="40" spans="1:5" ht="16.2" customHeight="1">
      <c r="A40" s="221" t="s">
        <v>543</v>
      </c>
      <c r="B40" s="206" t="s">
        <v>303</v>
      </c>
      <c r="C40" s="206" t="s">
        <v>303</v>
      </c>
      <c r="D40" s="206" t="s">
        <v>303</v>
      </c>
      <c r="E40" s="206" t="s">
        <v>303</v>
      </c>
    </row>
    <row r="41" spans="1:5" s="228" customFormat="1" ht="16.2" customHeight="1">
      <c r="A41" s="209" t="s">
        <v>544</v>
      </c>
      <c r="B41" s="210">
        <v>100</v>
      </c>
      <c r="C41" s="202">
        <v>321.3</v>
      </c>
      <c r="D41" s="202">
        <v>9</v>
      </c>
      <c r="E41" s="203">
        <v>0.47</v>
      </c>
    </row>
    <row r="42" spans="1:5" ht="16.2" customHeight="1">
      <c r="A42" s="221" t="s">
        <v>545</v>
      </c>
      <c r="B42" s="207">
        <v>364</v>
      </c>
      <c r="C42" s="208">
        <v>320.60000000000002</v>
      </c>
      <c r="D42" s="208">
        <v>8.8000000000000007</v>
      </c>
      <c r="E42" s="212">
        <v>1.99</v>
      </c>
    </row>
    <row r="43" spans="1:5" ht="16.2" customHeight="1">
      <c r="A43" s="221" t="s">
        <v>546</v>
      </c>
      <c r="B43" s="206" t="s">
        <v>303</v>
      </c>
      <c r="C43" s="206" t="s">
        <v>303</v>
      </c>
      <c r="D43" s="206" t="s">
        <v>303</v>
      </c>
      <c r="E43" s="206" t="s">
        <v>303</v>
      </c>
    </row>
    <row r="44" spans="1:5" ht="16.2" customHeight="1">
      <c r="A44" s="221" t="s">
        <v>547</v>
      </c>
      <c r="B44" s="207">
        <v>30</v>
      </c>
      <c r="C44" s="208">
        <v>299.10000000000002</v>
      </c>
      <c r="D44" s="208">
        <v>4.5999999999999996</v>
      </c>
      <c r="E44" s="212">
        <v>0.22</v>
      </c>
    </row>
    <row r="45" spans="1:5" s="228" customFormat="1" ht="16.2" customHeight="1">
      <c r="A45" s="209" t="s">
        <v>548</v>
      </c>
      <c r="B45" s="210">
        <v>394</v>
      </c>
      <c r="C45" s="202">
        <v>319.10000000000002</v>
      </c>
      <c r="D45" s="202">
        <v>8.3000000000000007</v>
      </c>
      <c r="E45" s="203">
        <v>1.79</v>
      </c>
    </row>
  </sheetData>
  <mergeCells count="4">
    <mergeCell ref="A1:E1"/>
    <mergeCell ref="B2:E2"/>
    <mergeCell ref="A3:A4"/>
    <mergeCell ref="B3:E3"/>
  </mergeCells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E23"/>
  <sheetViews>
    <sheetView zoomScaleNormal="100" workbookViewId="0">
      <selection activeCell="B3" sqref="B3:E3"/>
    </sheetView>
  </sheetViews>
  <sheetFormatPr defaultColWidth="8.88671875" defaultRowHeight="13.2"/>
  <cols>
    <col min="1" max="1" width="47.6640625" style="225" customWidth="1"/>
    <col min="2" max="2" width="8.88671875" style="225"/>
    <col min="3" max="3" width="12.33203125" style="225" customWidth="1"/>
    <col min="4" max="4" width="12" style="225" customWidth="1"/>
    <col min="5" max="5" width="10.5546875" style="225" customWidth="1"/>
    <col min="6" max="16384" width="8.88671875" style="225"/>
  </cols>
  <sheetData>
    <row r="1" spans="1:5" ht="25.2" customHeight="1">
      <c r="A1" s="1110" t="s">
        <v>433</v>
      </c>
      <c r="B1" s="1110"/>
      <c r="C1" s="1110"/>
      <c r="D1" s="1110"/>
      <c r="E1" s="1110"/>
    </row>
    <row r="2" spans="1:5" ht="18.600000000000001" customHeight="1">
      <c r="A2" s="231"/>
      <c r="B2" s="1112" t="s">
        <v>549</v>
      </c>
      <c r="C2" s="1112"/>
      <c r="D2" s="1112"/>
      <c r="E2" s="1112"/>
    </row>
    <row r="3" spans="1:5" ht="18" customHeight="1">
      <c r="A3" s="1111" t="s">
        <v>434</v>
      </c>
      <c r="B3" s="1113">
        <v>2020</v>
      </c>
      <c r="C3" s="1114"/>
      <c r="D3" s="1114"/>
      <c r="E3" s="1115"/>
    </row>
    <row r="4" spans="1:5" s="227" customFormat="1" ht="59.4" customHeight="1">
      <c r="A4" s="1111"/>
      <c r="B4" s="218" t="s">
        <v>435</v>
      </c>
      <c r="C4" s="219" t="s">
        <v>436</v>
      </c>
      <c r="D4" s="219" t="s">
        <v>437</v>
      </c>
      <c r="E4" s="218" t="s">
        <v>438</v>
      </c>
    </row>
    <row r="5" spans="1:5" ht="24" customHeight="1">
      <c r="A5" s="232" t="s">
        <v>550</v>
      </c>
      <c r="B5" s="233">
        <v>64</v>
      </c>
      <c r="C5" s="234">
        <v>324</v>
      </c>
      <c r="D5" s="234">
        <v>14.5</v>
      </c>
      <c r="E5" s="235">
        <v>2.84</v>
      </c>
    </row>
    <row r="6" spans="1:5" ht="24" customHeight="1">
      <c r="A6" s="232" t="s">
        <v>551</v>
      </c>
      <c r="B6" s="233">
        <v>10</v>
      </c>
      <c r="C6" s="234">
        <v>316</v>
      </c>
      <c r="D6" s="234">
        <v>3.6</v>
      </c>
      <c r="E6" s="235">
        <v>0.23</v>
      </c>
    </row>
    <row r="7" spans="1:5" s="228" customFormat="1" ht="24" customHeight="1">
      <c r="A7" s="209" t="s">
        <v>552</v>
      </c>
      <c r="B7" s="236">
        <v>74</v>
      </c>
      <c r="C7" s="237">
        <v>322.8</v>
      </c>
      <c r="D7" s="237">
        <v>10.1</v>
      </c>
      <c r="E7" s="238">
        <v>1.77</v>
      </c>
    </row>
    <row r="8" spans="1:5" ht="24" customHeight="1">
      <c r="A8" s="232" t="s">
        <v>553</v>
      </c>
      <c r="B8" s="233">
        <v>9</v>
      </c>
      <c r="C8" s="234">
        <v>319.5</v>
      </c>
      <c r="D8" s="234">
        <v>17.5</v>
      </c>
      <c r="E8" s="235">
        <v>13.7</v>
      </c>
    </row>
    <row r="9" spans="1:5" ht="24" customHeight="1">
      <c r="A9" s="232" t="s">
        <v>554</v>
      </c>
      <c r="B9" s="206" t="s">
        <v>303</v>
      </c>
      <c r="C9" s="206" t="s">
        <v>303</v>
      </c>
      <c r="D9" s="206" t="s">
        <v>303</v>
      </c>
      <c r="E9" s="206" t="s">
        <v>303</v>
      </c>
    </row>
    <row r="10" spans="1:5" s="228" customFormat="1" ht="24" customHeight="1">
      <c r="A10" s="209" t="s">
        <v>555</v>
      </c>
      <c r="B10" s="236">
        <v>9</v>
      </c>
      <c r="C10" s="237">
        <v>319.5</v>
      </c>
      <c r="D10" s="237">
        <v>17.5</v>
      </c>
      <c r="E10" s="238">
        <v>13.7</v>
      </c>
    </row>
    <row r="11" spans="1:5" ht="24" customHeight="1">
      <c r="A11" s="209" t="s">
        <v>556</v>
      </c>
      <c r="B11" s="236">
        <v>127</v>
      </c>
      <c r="C11" s="237">
        <v>317.7</v>
      </c>
      <c r="D11" s="237">
        <v>10.7</v>
      </c>
      <c r="E11" s="206" t="s">
        <v>303</v>
      </c>
    </row>
    <row r="12" spans="1:5" ht="24" customHeight="1">
      <c r="A12" s="232" t="s">
        <v>557</v>
      </c>
      <c r="B12" s="233">
        <v>42</v>
      </c>
      <c r="C12" s="234">
        <v>326.39999999999998</v>
      </c>
      <c r="D12" s="234">
        <v>13</v>
      </c>
      <c r="E12" s="235">
        <v>3.35</v>
      </c>
    </row>
    <row r="13" spans="1:5" ht="24" customHeight="1">
      <c r="A13" s="232" t="s">
        <v>558</v>
      </c>
      <c r="B13" s="233">
        <v>84</v>
      </c>
      <c r="C13" s="234">
        <v>315</v>
      </c>
      <c r="D13" s="234">
        <v>12.9</v>
      </c>
      <c r="E13" s="235">
        <v>4.76</v>
      </c>
    </row>
    <row r="14" spans="1:5" ht="24" customHeight="1">
      <c r="A14" s="232" t="s">
        <v>559</v>
      </c>
      <c r="B14" s="233">
        <v>24</v>
      </c>
      <c r="C14" s="234">
        <v>302.8</v>
      </c>
      <c r="D14" s="234">
        <v>8.1</v>
      </c>
      <c r="E14" s="235">
        <v>0.11</v>
      </c>
    </row>
    <row r="15" spans="1:5" s="228" customFormat="1" ht="24" customHeight="1">
      <c r="A15" s="209" t="s">
        <v>560</v>
      </c>
      <c r="B15" s="236">
        <v>108</v>
      </c>
      <c r="C15" s="237">
        <v>312.5</v>
      </c>
      <c r="D15" s="237">
        <v>11.6</v>
      </c>
      <c r="E15" s="238">
        <v>3.45</v>
      </c>
    </row>
    <row r="16" spans="1:5" ht="24" customHeight="1">
      <c r="A16" s="232" t="s">
        <v>561</v>
      </c>
      <c r="B16" s="233">
        <v>30</v>
      </c>
      <c r="C16" s="234">
        <v>325.60000000000002</v>
      </c>
      <c r="D16" s="234">
        <v>6.9</v>
      </c>
      <c r="E16" s="235">
        <v>0.28000000000000003</v>
      </c>
    </row>
    <row r="17" spans="1:5" ht="24" customHeight="1">
      <c r="A17" s="232" t="s">
        <v>562</v>
      </c>
      <c r="B17" s="233">
        <v>5</v>
      </c>
      <c r="C17" s="234">
        <v>316</v>
      </c>
      <c r="D17" s="234">
        <v>4.9000000000000004</v>
      </c>
      <c r="E17" s="206" t="s">
        <v>303</v>
      </c>
    </row>
    <row r="18" spans="1:5" ht="24" customHeight="1">
      <c r="A18" s="232" t="s">
        <v>563</v>
      </c>
      <c r="B18" s="233">
        <v>65</v>
      </c>
      <c r="C18" s="234">
        <v>335.9</v>
      </c>
      <c r="D18" s="234">
        <v>11.3</v>
      </c>
      <c r="E18" s="235">
        <v>1.63</v>
      </c>
    </row>
    <row r="19" spans="1:5" ht="24" customHeight="1">
      <c r="A19" s="232" t="s">
        <v>564</v>
      </c>
      <c r="B19" s="233">
        <v>20</v>
      </c>
      <c r="C19" s="234">
        <v>317.60000000000002</v>
      </c>
      <c r="D19" s="234">
        <v>11.8</v>
      </c>
      <c r="E19" s="206" t="s">
        <v>303</v>
      </c>
    </row>
    <row r="20" spans="1:5" s="228" customFormat="1" ht="24" customHeight="1">
      <c r="A20" s="209" t="s">
        <v>565</v>
      </c>
      <c r="B20" s="236">
        <v>85</v>
      </c>
      <c r="C20" s="237">
        <v>329.5</v>
      </c>
      <c r="D20" s="237">
        <v>11.5</v>
      </c>
      <c r="E20" s="238">
        <v>1.0900000000000001</v>
      </c>
    </row>
    <row r="21" spans="1:5" s="228" customFormat="1" ht="28.95" customHeight="1">
      <c r="A21" s="222" t="s">
        <v>566</v>
      </c>
      <c r="B21" s="233">
        <v>330</v>
      </c>
      <c r="C21" s="234">
        <v>326.5</v>
      </c>
      <c r="D21" s="234">
        <v>7.6</v>
      </c>
      <c r="E21" s="206" t="s">
        <v>303</v>
      </c>
    </row>
    <row r="22" spans="1:5" ht="29.4" customHeight="1">
      <c r="A22" s="209" t="s">
        <v>567</v>
      </c>
      <c r="B22" s="239">
        <v>5895</v>
      </c>
      <c r="C22" s="237">
        <v>326</v>
      </c>
      <c r="D22" s="237">
        <v>11.9</v>
      </c>
      <c r="E22" s="238">
        <v>3.69</v>
      </c>
    </row>
    <row r="23" spans="1:5" ht="21.75" customHeight="1">
      <c r="A23" s="209" t="s">
        <v>568</v>
      </c>
      <c r="B23" s="236">
        <v>691</v>
      </c>
      <c r="C23" s="237">
        <v>315</v>
      </c>
      <c r="D23" s="237">
        <v>9.8000000000000007</v>
      </c>
      <c r="E23" s="238">
        <v>0.22</v>
      </c>
    </row>
  </sheetData>
  <mergeCells count="4">
    <mergeCell ref="A1:E1"/>
    <mergeCell ref="B2:E2"/>
    <mergeCell ref="A3:A4"/>
    <mergeCell ref="B3:E3"/>
  </mergeCells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XCK43"/>
  <sheetViews>
    <sheetView zoomScaleNormal="100" workbookViewId="0">
      <selection activeCell="M18" sqref="M18"/>
    </sheetView>
  </sheetViews>
  <sheetFormatPr defaultColWidth="8.88671875" defaultRowHeight="13.2"/>
  <cols>
    <col min="1" max="1" width="53.33203125" style="260" customWidth="1"/>
    <col min="2" max="2" width="8.44140625" style="240" customWidth="1"/>
    <col min="3" max="3" width="8.33203125" style="240" customWidth="1"/>
    <col min="4" max="4" width="8.5546875" style="240" customWidth="1"/>
    <col min="5" max="5" width="8.88671875" style="240" customWidth="1"/>
    <col min="6" max="178" width="8.88671875" style="240"/>
    <col min="179" max="179" width="53.33203125" style="240" customWidth="1"/>
    <col min="180" max="183" width="9.33203125" style="240" customWidth="1"/>
    <col min="184" max="434" width="8.88671875" style="240"/>
    <col min="435" max="435" width="53.33203125" style="240" customWidth="1"/>
    <col min="436" max="439" width="9.33203125" style="240" customWidth="1"/>
    <col min="440" max="690" width="8.88671875" style="240"/>
    <col min="691" max="691" width="53.33203125" style="240" customWidth="1"/>
    <col min="692" max="695" width="9.33203125" style="240" customWidth="1"/>
    <col min="696" max="946" width="8.88671875" style="240"/>
    <col min="947" max="947" width="53.33203125" style="240" customWidth="1"/>
    <col min="948" max="951" width="9.33203125" style="240" customWidth="1"/>
    <col min="952" max="1202" width="8.88671875" style="240"/>
    <col min="1203" max="1203" width="53.33203125" style="240" customWidth="1"/>
    <col min="1204" max="1207" width="9.33203125" style="240" customWidth="1"/>
    <col min="1208" max="1458" width="8.88671875" style="240"/>
    <col min="1459" max="1459" width="53.33203125" style="240" customWidth="1"/>
    <col min="1460" max="1463" width="9.33203125" style="240" customWidth="1"/>
    <col min="1464" max="1714" width="8.88671875" style="240"/>
    <col min="1715" max="1715" width="53.33203125" style="240" customWidth="1"/>
    <col min="1716" max="1719" width="9.33203125" style="240" customWidth="1"/>
    <col min="1720" max="1970" width="8.88671875" style="240"/>
    <col min="1971" max="1971" width="53.33203125" style="240" customWidth="1"/>
    <col min="1972" max="1975" width="9.33203125" style="240" customWidth="1"/>
    <col min="1976" max="2226" width="8.88671875" style="240"/>
    <col min="2227" max="2227" width="53.33203125" style="240" customWidth="1"/>
    <col min="2228" max="2231" width="9.33203125" style="240" customWidth="1"/>
    <col min="2232" max="2482" width="8.88671875" style="240"/>
    <col min="2483" max="2483" width="53.33203125" style="240" customWidth="1"/>
    <col min="2484" max="2487" width="9.33203125" style="240" customWidth="1"/>
    <col min="2488" max="2738" width="8.88671875" style="240"/>
    <col min="2739" max="2739" width="53.33203125" style="240" customWidth="1"/>
    <col min="2740" max="2743" width="9.33203125" style="240" customWidth="1"/>
    <col min="2744" max="2994" width="8.88671875" style="240"/>
    <col min="2995" max="2995" width="53.33203125" style="240" customWidth="1"/>
    <col min="2996" max="2999" width="9.33203125" style="240" customWidth="1"/>
    <col min="3000" max="3250" width="8.88671875" style="240"/>
    <col min="3251" max="3251" width="53.33203125" style="240" customWidth="1"/>
    <col min="3252" max="3255" width="9.33203125" style="240" customWidth="1"/>
    <col min="3256" max="3506" width="8.88671875" style="240"/>
    <col min="3507" max="3507" width="53.33203125" style="240" customWidth="1"/>
    <col min="3508" max="3511" width="9.33203125" style="240" customWidth="1"/>
    <col min="3512" max="3762" width="8.88671875" style="240"/>
    <col min="3763" max="3763" width="53.33203125" style="240" customWidth="1"/>
    <col min="3764" max="3767" width="9.33203125" style="240" customWidth="1"/>
    <col min="3768" max="4018" width="8.88671875" style="240"/>
    <col min="4019" max="4019" width="53.33203125" style="240" customWidth="1"/>
    <col min="4020" max="4023" width="9.33203125" style="240" customWidth="1"/>
    <col min="4024" max="4274" width="8.88671875" style="240"/>
    <col min="4275" max="4275" width="53.33203125" style="240" customWidth="1"/>
    <col min="4276" max="4279" width="9.33203125" style="240" customWidth="1"/>
    <col min="4280" max="4530" width="8.88671875" style="240"/>
    <col min="4531" max="4531" width="53.33203125" style="240" customWidth="1"/>
    <col min="4532" max="4535" width="9.33203125" style="240" customWidth="1"/>
    <col min="4536" max="4786" width="8.88671875" style="240"/>
    <col min="4787" max="4787" width="53.33203125" style="240" customWidth="1"/>
    <col min="4788" max="4791" width="9.33203125" style="240" customWidth="1"/>
    <col min="4792" max="5042" width="8.88671875" style="240"/>
    <col min="5043" max="5043" width="53.33203125" style="240" customWidth="1"/>
    <col min="5044" max="5047" width="9.33203125" style="240" customWidth="1"/>
    <col min="5048" max="5298" width="8.88671875" style="240"/>
    <col min="5299" max="5299" width="53.33203125" style="240" customWidth="1"/>
    <col min="5300" max="5303" width="9.33203125" style="240" customWidth="1"/>
    <col min="5304" max="5554" width="8.88671875" style="240"/>
    <col min="5555" max="5555" width="53.33203125" style="240" customWidth="1"/>
    <col min="5556" max="5559" width="9.33203125" style="240" customWidth="1"/>
    <col min="5560" max="5810" width="8.88671875" style="240"/>
    <col min="5811" max="5811" width="53.33203125" style="240" customWidth="1"/>
    <col min="5812" max="5815" width="9.33203125" style="240" customWidth="1"/>
    <col min="5816" max="6066" width="8.88671875" style="240"/>
    <col min="6067" max="6067" width="53.33203125" style="240" customWidth="1"/>
    <col min="6068" max="6071" width="9.33203125" style="240" customWidth="1"/>
    <col min="6072" max="6322" width="8.88671875" style="240"/>
    <col min="6323" max="6323" width="53.33203125" style="240" customWidth="1"/>
    <col min="6324" max="6327" width="9.33203125" style="240" customWidth="1"/>
    <col min="6328" max="6578" width="8.88671875" style="240"/>
    <col min="6579" max="6579" width="53.33203125" style="240" customWidth="1"/>
    <col min="6580" max="6583" width="9.33203125" style="240" customWidth="1"/>
    <col min="6584" max="6834" width="8.88671875" style="240"/>
    <col min="6835" max="6835" width="53.33203125" style="240" customWidth="1"/>
    <col min="6836" max="6839" width="9.33203125" style="240" customWidth="1"/>
    <col min="6840" max="7090" width="8.88671875" style="240"/>
    <col min="7091" max="7091" width="53.33203125" style="240" customWidth="1"/>
    <col min="7092" max="7095" width="9.33203125" style="240" customWidth="1"/>
    <col min="7096" max="7346" width="8.88671875" style="240"/>
    <col min="7347" max="7347" width="53.33203125" style="240" customWidth="1"/>
    <col min="7348" max="7351" width="9.33203125" style="240" customWidth="1"/>
    <col min="7352" max="7602" width="8.88671875" style="240"/>
    <col min="7603" max="7603" width="53.33203125" style="240" customWidth="1"/>
    <col min="7604" max="7607" width="9.33203125" style="240" customWidth="1"/>
    <col min="7608" max="7858" width="8.88671875" style="240"/>
    <col min="7859" max="7859" width="53.33203125" style="240" customWidth="1"/>
    <col min="7860" max="7863" width="9.33203125" style="240" customWidth="1"/>
    <col min="7864" max="8114" width="8.88671875" style="240"/>
    <col min="8115" max="8115" width="53.33203125" style="240" customWidth="1"/>
    <col min="8116" max="8119" width="9.33203125" style="240" customWidth="1"/>
    <col min="8120" max="8370" width="8.88671875" style="240"/>
    <col min="8371" max="8371" width="53.33203125" style="240" customWidth="1"/>
    <col min="8372" max="8375" width="9.33203125" style="240" customWidth="1"/>
    <col min="8376" max="8626" width="8.88671875" style="240"/>
    <col min="8627" max="8627" width="53.33203125" style="240" customWidth="1"/>
    <col min="8628" max="8631" width="9.33203125" style="240" customWidth="1"/>
    <col min="8632" max="8882" width="8.88671875" style="240"/>
    <col min="8883" max="8883" width="53.33203125" style="240" customWidth="1"/>
    <col min="8884" max="8887" width="9.33203125" style="240" customWidth="1"/>
    <col min="8888" max="9138" width="8.88671875" style="240"/>
    <col min="9139" max="9139" width="53.33203125" style="240" customWidth="1"/>
    <col min="9140" max="9143" width="9.33203125" style="240" customWidth="1"/>
    <col min="9144" max="9394" width="8.88671875" style="240"/>
    <col min="9395" max="9395" width="53.33203125" style="240" customWidth="1"/>
    <col min="9396" max="9399" width="9.33203125" style="240" customWidth="1"/>
    <col min="9400" max="9650" width="8.88671875" style="240"/>
    <col min="9651" max="9651" width="53.33203125" style="240" customWidth="1"/>
    <col min="9652" max="9655" width="9.33203125" style="240" customWidth="1"/>
    <col min="9656" max="9906" width="8.88671875" style="240"/>
    <col min="9907" max="9907" width="53.33203125" style="240" customWidth="1"/>
    <col min="9908" max="9911" width="9.33203125" style="240" customWidth="1"/>
    <col min="9912" max="10162" width="8.88671875" style="240"/>
    <col min="10163" max="10163" width="53.33203125" style="240" customWidth="1"/>
    <col min="10164" max="10167" width="9.33203125" style="240" customWidth="1"/>
    <col min="10168" max="10418" width="8.88671875" style="240"/>
    <col min="10419" max="10419" width="53.33203125" style="240" customWidth="1"/>
    <col min="10420" max="10423" width="9.33203125" style="240" customWidth="1"/>
    <col min="10424" max="10674" width="8.88671875" style="240"/>
    <col min="10675" max="10675" width="53.33203125" style="240" customWidth="1"/>
    <col min="10676" max="10679" width="9.33203125" style="240" customWidth="1"/>
    <col min="10680" max="10930" width="8.88671875" style="240"/>
    <col min="10931" max="10931" width="53.33203125" style="240" customWidth="1"/>
    <col min="10932" max="10935" width="9.33203125" style="240" customWidth="1"/>
    <col min="10936" max="11186" width="8.88671875" style="240"/>
    <col min="11187" max="11187" width="53.33203125" style="240" customWidth="1"/>
    <col min="11188" max="11191" width="9.33203125" style="240" customWidth="1"/>
    <col min="11192" max="11442" width="8.88671875" style="240"/>
    <col min="11443" max="11443" width="53.33203125" style="240" customWidth="1"/>
    <col min="11444" max="11447" width="9.33203125" style="240" customWidth="1"/>
    <col min="11448" max="11698" width="8.88671875" style="240"/>
    <col min="11699" max="11699" width="53.33203125" style="240" customWidth="1"/>
    <col min="11700" max="11703" width="9.33203125" style="240" customWidth="1"/>
    <col min="11704" max="11954" width="8.88671875" style="240"/>
    <col min="11955" max="11955" width="53.33203125" style="240" customWidth="1"/>
    <col min="11956" max="11959" width="9.33203125" style="240" customWidth="1"/>
    <col min="11960" max="12210" width="8.88671875" style="240"/>
    <col min="12211" max="12211" width="53.33203125" style="240" customWidth="1"/>
    <col min="12212" max="12215" width="9.33203125" style="240" customWidth="1"/>
    <col min="12216" max="12466" width="8.88671875" style="240"/>
    <col min="12467" max="12467" width="53.33203125" style="240" customWidth="1"/>
    <col min="12468" max="12471" width="9.33203125" style="240" customWidth="1"/>
    <col min="12472" max="12722" width="8.88671875" style="240"/>
    <col min="12723" max="12723" width="53.33203125" style="240" customWidth="1"/>
    <col min="12724" max="12727" width="9.33203125" style="240" customWidth="1"/>
    <col min="12728" max="12978" width="8.88671875" style="240"/>
    <col min="12979" max="12979" width="53.33203125" style="240" customWidth="1"/>
    <col min="12980" max="12983" width="9.33203125" style="240" customWidth="1"/>
    <col min="12984" max="13234" width="8.88671875" style="240"/>
    <col min="13235" max="13235" width="53.33203125" style="240" customWidth="1"/>
    <col min="13236" max="13239" width="9.33203125" style="240" customWidth="1"/>
    <col min="13240" max="13490" width="8.88671875" style="240"/>
    <col min="13491" max="13491" width="53.33203125" style="240" customWidth="1"/>
    <col min="13492" max="13495" width="9.33203125" style="240" customWidth="1"/>
    <col min="13496" max="13746" width="8.88671875" style="240"/>
    <col min="13747" max="13747" width="53.33203125" style="240" customWidth="1"/>
    <col min="13748" max="13751" width="9.33203125" style="240" customWidth="1"/>
    <col min="13752" max="14002" width="8.88671875" style="240"/>
    <col min="14003" max="14003" width="53.33203125" style="240" customWidth="1"/>
    <col min="14004" max="14007" width="9.33203125" style="240" customWidth="1"/>
    <col min="14008" max="14258" width="8.88671875" style="240"/>
    <col min="14259" max="14259" width="53.33203125" style="240" customWidth="1"/>
    <col min="14260" max="14263" width="9.33203125" style="240" customWidth="1"/>
    <col min="14264" max="14514" width="8.88671875" style="240"/>
    <col min="14515" max="14515" width="53.33203125" style="240" customWidth="1"/>
    <col min="14516" max="14519" width="9.33203125" style="240" customWidth="1"/>
    <col min="14520" max="14770" width="8.88671875" style="240"/>
    <col min="14771" max="14771" width="53.33203125" style="240" customWidth="1"/>
    <col min="14772" max="14775" width="9.33203125" style="240" customWidth="1"/>
    <col min="14776" max="15026" width="8.88671875" style="240"/>
    <col min="15027" max="15027" width="53.33203125" style="240" customWidth="1"/>
    <col min="15028" max="15031" width="9.33203125" style="240" customWidth="1"/>
    <col min="15032" max="15282" width="8.88671875" style="240"/>
    <col min="15283" max="15283" width="53.33203125" style="240" customWidth="1"/>
    <col min="15284" max="15287" width="9.33203125" style="240" customWidth="1"/>
    <col min="15288" max="15538" width="8.88671875" style="240"/>
    <col min="15539" max="15539" width="53.33203125" style="240" customWidth="1"/>
    <col min="15540" max="15543" width="9.33203125" style="240" customWidth="1"/>
    <col min="15544" max="15794" width="8.88671875" style="240"/>
    <col min="15795" max="15795" width="53.33203125" style="240" customWidth="1"/>
    <col min="15796" max="15799" width="9.33203125" style="240" customWidth="1"/>
    <col min="15800" max="16050" width="8.88671875" style="240"/>
    <col min="16051" max="16051" width="53.33203125" style="240" customWidth="1"/>
    <col min="16052" max="16055" width="9.33203125" style="240" customWidth="1"/>
    <col min="16056" max="16384" width="8.88671875" style="240"/>
  </cols>
  <sheetData>
    <row r="1" spans="1:5" ht="27.6" customHeight="1">
      <c r="A1" s="1063" t="s">
        <v>569</v>
      </c>
      <c r="B1" s="1063"/>
      <c r="C1" s="1063"/>
      <c r="D1" s="1063"/>
      <c r="E1" s="1063"/>
    </row>
    <row r="2" spans="1:5" ht="13.8">
      <c r="A2" s="1116" t="s">
        <v>570</v>
      </c>
      <c r="B2" s="1116"/>
      <c r="C2" s="1116"/>
      <c r="D2" s="1116"/>
      <c r="E2" s="1116"/>
    </row>
    <row r="3" spans="1:5" s="241" customFormat="1" ht="34.200000000000003" customHeight="1">
      <c r="A3" s="1117" t="s">
        <v>571</v>
      </c>
      <c r="B3" s="1118" t="s">
        <v>572</v>
      </c>
      <c r="C3" s="1118"/>
      <c r="D3" s="1118" t="s">
        <v>573</v>
      </c>
      <c r="E3" s="1118"/>
    </row>
    <row r="4" spans="1:5" s="244" customFormat="1">
      <c r="A4" s="1117"/>
      <c r="B4" s="242">
        <v>2019</v>
      </c>
      <c r="C4" s="242">
        <v>2020</v>
      </c>
      <c r="D4" s="243">
        <v>2019</v>
      </c>
      <c r="E4" s="242">
        <v>2020</v>
      </c>
    </row>
    <row r="5" spans="1:5" ht="17.7" customHeight="1">
      <c r="A5" s="245" t="s">
        <v>574</v>
      </c>
      <c r="B5" s="246">
        <v>12.2</v>
      </c>
      <c r="C5" s="246">
        <v>11.5</v>
      </c>
      <c r="D5" s="247">
        <v>2.85</v>
      </c>
      <c r="E5" s="247">
        <v>3.91</v>
      </c>
    </row>
    <row r="6" spans="1:5" ht="17.7" customHeight="1">
      <c r="A6" s="248" t="s">
        <v>575</v>
      </c>
      <c r="B6" s="249">
        <v>40.299999999999997</v>
      </c>
      <c r="C6" s="249">
        <v>38.299999999999997</v>
      </c>
      <c r="D6" s="250">
        <v>2.93</v>
      </c>
      <c r="E6" s="250">
        <v>3.03</v>
      </c>
    </row>
    <row r="7" spans="1:5" ht="17.7" customHeight="1">
      <c r="A7" s="248" t="s">
        <v>576</v>
      </c>
      <c r="B7" s="249">
        <v>10.5</v>
      </c>
      <c r="C7" s="249">
        <v>9.9</v>
      </c>
      <c r="D7" s="250">
        <v>5.01</v>
      </c>
      <c r="E7" s="250">
        <v>6.38</v>
      </c>
    </row>
    <row r="8" spans="1:5" ht="17.7" customHeight="1">
      <c r="A8" s="251" t="s">
        <v>577</v>
      </c>
      <c r="B8" s="252">
        <v>11.9</v>
      </c>
      <c r="C8" s="252">
        <v>10.8</v>
      </c>
      <c r="D8" s="253">
        <v>7.42</v>
      </c>
      <c r="E8" s="253">
        <v>8.3000000000000007</v>
      </c>
    </row>
    <row r="9" spans="1:5" ht="17.7" customHeight="1">
      <c r="A9" s="248" t="s">
        <v>578</v>
      </c>
      <c r="B9" s="249">
        <v>12.2</v>
      </c>
      <c r="C9" s="249">
        <v>9.8000000000000007</v>
      </c>
      <c r="D9" s="250">
        <v>0.19</v>
      </c>
      <c r="E9" s="250">
        <v>0.55000000000000004</v>
      </c>
    </row>
    <row r="10" spans="1:5" ht="17.7" customHeight="1">
      <c r="A10" s="248" t="s">
        <v>579</v>
      </c>
      <c r="B10" s="249">
        <v>13</v>
      </c>
      <c r="C10" s="249">
        <v>12.1</v>
      </c>
      <c r="D10" s="250">
        <v>4.21</v>
      </c>
      <c r="E10" s="250">
        <v>9.2899999999999991</v>
      </c>
    </row>
    <row r="11" spans="1:5" ht="17.7" customHeight="1">
      <c r="A11" s="251" t="s">
        <v>580</v>
      </c>
      <c r="B11" s="252">
        <v>13.4</v>
      </c>
      <c r="C11" s="252">
        <v>12.3</v>
      </c>
      <c r="D11" s="253">
        <v>4.55</v>
      </c>
      <c r="E11" s="253">
        <v>9.85</v>
      </c>
    </row>
    <row r="12" spans="1:5" ht="17.7" customHeight="1">
      <c r="A12" s="251" t="s">
        <v>581</v>
      </c>
      <c r="B12" s="252">
        <v>13.5</v>
      </c>
      <c r="C12" s="252">
        <v>12.4</v>
      </c>
      <c r="D12" s="253">
        <v>4.34</v>
      </c>
      <c r="E12" s="253">
        <v>8.42</v>
      </c>
    </row>
    <row r="13" spans="1:5" ht="17.7" customHeight="1">
      <c r="A13" s="251" t="s">
        <v>582</v>
      </c>
      <c r="B13" s="252">
        <v>13.3</v>
      </c>
      <c r="C13" s="252">
        <v>12.2</v>
      </c>
      <c r="D13" s="253">
        <v>3.69</v>
      </c>
      <c r="E13" s="253">
        <v>9.99</v>
      </c>
    </row>
    <row r="14" spans="1:5" ht="17.7" customHeight="1">
      <c r="A14" s="254" t="s">
        <v>583</v>
      </c>
      <c r="B14" s="252">
        <v>10.199999999999999</v>
      </c>
      <c r="C14" s="252">
        <v>10.3</v>
      </c>
      <c r="D14" s="253">
        <v>0</v>
      </c>
      <c r="E14" s="253">
        <v>0</v>
      </c>
    </row>
    <row r="15" spans="1:5" ht="17.7" customHeight="1">
      <c r="A15" s="248" t="s">
        <v>584</v>
      </c>
      <c r="B15" s="249">
        <v>43.1</v>
      </c>
      <c r="C15" s="249">
        <v>46.7</v>
      </c>
      <c r="D15" s="250" t="s">
        <v>303</v>
      </c>
      <c r="E15" s="250" t="s">
        <v>303</v>
      </c>
    </row>
    <row r="16" spans="1:5" ht="17.7" customHeight="1">
      <c r="A16" s="248" t="s">
        <v>585</v>
      </c>
      <c r="B16" s="249">
        <v>10.7</v>
      </c>
      <c r="C16" s="249">
        <v>9.1999999999999993</v>
      </c>
      <c r="D16" s="250">
        <v>3.1</v>
      </c>
      <c r="E16" s="250">
        <v>3.35</v>
      </c>
    </row>
    <row r="17" spans="1:16313" ht="30.6" customHeight="1">
      <c r="A17" s="254" t="s">
        <v>586</v>
      </c>
      <c r="B17" s="252">
        <v>11.5</v>
      </c>
      <c r="C17" s="252">
        <v>9.1</v>
      </c>
      <c r="D17" s="250" t="s">
        <v>303</v>
      </c>
      <c r="E17" s="250" t="s">
        <v>303</v>
      </c>
    </row>
    <row r="18" spans="1:16313" ht="17.7" customHeight="1">
      <c r="A18" s="248" t="s">
        <v>587</v>
      </c>
      <c r="B18" s="249">
        <v>7.3</v>
      </c>
      <c r="C18" s="249">
        <v>6.2</v>
      </c>
      <c r="D18" s="250" t="s">
        <v>303</v>
      </c>
      <c r="E18" s="250" t="s">
        <v>303</v>
      </c>
    </row>
    <row r="19" spans="1:16313" ht="17.7" customHeight="1">
      <c r="A19" s="251" t="s">
        <v>588</v>
      </c>
      <c r="B19" s="252">
        <v>5.7</v>
      </c>
      <c r="C19" s="252">
        <v>5.3</v>
      </c>
      <c r="D19" s="250" t="s">
        <v>303</v>
      </c>
      <c r="E19" s="250" t="s">
        <v>303</v>
      </c>
    </row>
    <row r="20" spans="1:16313" ht="17.7" customHeight="1">
      <c r="A20" s="251" t="s">
        <v>589</v>
      </c>
      <c r="B20" s="252">
        <v>7.8</v>
      </c>
      <c r="C20" s="252">
        <v>6.6</v>
      </c>
      <c r="D20" s="250" t="s">
        <v>303</v>
      </c>
      <c r="E20" s="250" t="s">
        <v>303</v>
      </c>
    </row>
    <row r="21" spans="1:16313" ht="17.7" customHeight="1">
      <c r="A21" s="248" t="s">
        <v>590</v>
      </c>
      <c r="B21" s="249">
        <v>11.5</v>
      </c>
      <c r="C21" s="249">
        <v>9.5</v>
      </c>
      <c r="D21" s="250">
        <v>0.18</v>
      </c>
      <c r="E21" s="250">
        <v>0.42</v>
      </c>
    </row>
    <row r="22" spans="1:16313" ht="17.7" customHeight="1">
      <c r="A22" s="248" t="s">
        <v>591</v>
      </c>
      <c r="B22" s="249">
        <v>10.7</v>
      </c>
      <c r="C22" s="249">
        <v>10</v>
      </c>
      <c r="D22" s="250">
        <v>6.26</v>
      </c>
      <c r="E22" s="250">
        <v>7.9</v>
      </c>
      <c r="F22" s="255"/>
    </row>
    <row r="23" spans="1:16313" ht="30.6" customHeight="1">
      <c r="A23" s="251" t="s">
        <v>592</v>
      </c>
      <c r="B23" s="252">
        <v>9.4</v>
      </c>
      <c r="C23" s="252">
        <v>7.3</v>
      </c>
      <c r="D23" s="256">
        <v>0.23</v>
      </c>
      <c r="E23" s="256">
        <v>0.27</v>
      </c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  <c r="AH23" s="257"/>
      <c r="AI23" s="257"/>
      <c r="AJ23" s="257"/>
      <c r="AK23" s="257"/>
      <c r="AL23" s="257"/>
      <c r="AM23" s="257"/>
      <c r="AN23" s="257"/>
      <c r="AO23" s="257"/>
      <c r="AP23" s="257"/>
      <c r="AQ23" s="257"/>
      <c r="AR23" s="257"/>
      <c r="AS23" s="257"/>
      <c r="AT23" s="257"/>
      <c r="AU23" s="257"/>
      <c r="AV23" s="257"/>
      <c r="AW23" s="257"/>
      <c r="AX23" s="257"/>
      <c r="AY23" s="257"/>
      <c r="AZ23" s="257"/>
      <c r="BA23" s="257"/>
      <c r="BB23" s="257"/>
      <c r="BC23" s="257"/>
      <c r="BD23" s="257"/>
      <c r="BE23" s="257"/>
      <c r="BF23" s="257"/>
      <c r="BG23" s="257"/>
      <c r="BH23" s="257"/>
      <c r="BI23" s="257"/>
      <c r="BJ23" s="257"/>
      <c r="BK23" s="257"/>
      <c r="BL23" s="257"/>
      <c r="BM23" s="257"/>
      <c r="BN23" s="257"/>
      <c r="BO23" s="257"/>
      <c r="BP23" s="257"/>
      <c r="BQ23" s="257"/>
      <c r="BR23" s="257"/>
      <c r="BS23" s="257"/>
      <c r="BT23" s="257"/>
      <c r="BU23" s="257"/>
      <c r="BV23" s="257"/>
      <c r="BW23" s="257"/>
      <c r="BX23" s="257"/>
      <c r="BY23" s="257"/>
      <c r="BZ23" s="257"/>
      <c r="CA23" s="257"/>
      <c r="CB23" s="257"/>
      <c r="CC23" s="257"/>
      <c r="CD23" s="257"/>
      <c r="CE23" s="257"/>
      <c r="CF23" s="257"/>
      <c r="CG23" s="257"/>
      <c r="CH23" s="257"/>
      <c r="CI23" s="257"/>
      <c r="CJ23" s="257"/>
      <c r="CK23" s="257"/>
      <c r="CL23" s="257"/>
      <c r="CM23" s="257"/>
      <c r="CN23" s="257"/>
      <c r="CO23" s="257"/>
      <c r="CP23" s="257"/>
      <c r="CQ23" s="257"/>
      <c r="CR23" s="257"/>
      <c r="CS23" s="257"/>
      <c r="CT23" s="257"/>
      <c r="CU23" s="257"/>
      <c r="CV23" s="257"/>
      <c r="CW23" s="257"/>
      <c r="CX23" s="257"/>
      <c r="CY23" s="257"/>
      <c r="CZ23" s="257"/>
      <c r="DA23" s="257"/>
      <c r="DB23" s="257"/>
      <c r="DC23" s="257"/>
      <c r="DD23" s="257"/>
      <c r="DE23" s="257"/>
      <c r="DF23" s="257"/>
      <c r="DG23" s="257"/>
      <c r="DH23" s="257"/>
      <c r="DI23" s="257"/>
      <c r="DJ23" s="257"/>
      <c r="DK23" s="257"/>
      <c r="DL23" s="257"/>
      <c r="DM23" s="257"/>
      <c r="DN23" s="257"/>
      <c r="DO23" s="257"/>
      <c r="DP23" s="257"/>
      <c r="DQ23" s="257"/>
      <c r="DR23" s="257"/>
      <c r="DS23" s="257"/>
      <c r="DT23" s="257"/>
      <c r="DU23" s="257"/>
      <c r="DV23" s="257"/>
      <c r="DW23" s="257"/>
      <c r="DX23" s="257"/>
      <c r="DY23" s="257"/>
      <c r="DZ23" s="257"/>
      <c r="EA23" s="257"/>
      <c r="EB23" s="257"/>
      <c r="EC23" s="257"/>
      <c r="ED23" s="257"/>
      <c r="EE23" s="257"/>
      <c r="EF23" s="257"/>
      <c r="EG23" s="257"/>
      <c r="EH23" s="257"/>
      <c r="EI23" s="257"/>
      <c r="EJ23" s="257"/>
      <c r="EK23" s="257"/>
      <c r="EL23" s="257"/>
      <c r="EM23" s="257"/>
      <c r="EN23" s="257"/>
      <c r="EO23" s="257"/>
      <c r="EP23" s="257"/>
      <c r="EQ23" s="257"/>
      <c r="ER23" s="257"/>
      <c r="ES23" s="257"/>
      <c r="ET23" s="257"/>
      <c r="EU23" s="257"/>
      <c r="EV23" s="257"/>
      <c r="EW23" s="257"/>
      <c r="EX23" s="257"/>
      <c r="EY23" s="257"/>
      <c r="EZ23" s="257"/>
      <c r="FA23" s="257"/>
      <c r="FB23" s="257"/>
      <c r="FC23" s="257"/>
      <c r="FD23" s="257"/>
      <c r="FE23" s="257"/>
      <c r="FF23" s="257"/>
      <c r="FG23" s="257"/>
      <c r="FH23" s="257"/>
      <c r="FI23" s="257"/>
      <c r="FJ23" s="257"/>
      <c r="FK23" s="257"/>
      <c r="FL23" s="257"/>
      <c r="FM23" s="257"/>
      <c r="FN23" s="257"/>
      <c r="FO23" s="257"/>
      <c r="FP23" s="257"/>
      <c r="FQ23" s="257"/>
      <c r="FR23" s="257"/>
      <c r="FS23" s="257"/>
      <c r="FT23" s="257"/>
      <c r="FU23" s="257"/>
      <c r="FV23" s="257"/>
      <c r="FW23" s="257"/>
      <c r="FX23" s="257"/>
      <c r="FY23" s="257"/>
      <c r="FZ23" s="257"/>
      <c r="GA23" s="257"/>
      <c r="GB23" s="257"/>
      <c r="GC23" s="257"/>
      <c r="GD23" s="257"/>
      <c r="GE23" s="257"/>
      <c r="GF23" s="257"/>
      <c r="GG23" s="257"/>
      <c r="GH23" s="257"/>
      <c r="GI23" s="257"/>
      <c r="GJ23" s="257"/>
      <c r="GK23" s="257"/>
      <c r="GL23" s="257"/>
      <c r="GM23" s="257"/>
      <c r="GN23" s="257"/>
      <c r="GO23" s="257"/>
      <c r="GP23" s="257"/>
      <c r="GQ23" s="257"/>
      <c r="GR23" s="257"/>
      <c r="GS23" s="257"/>
      <c r="GT23" s="257"/>
      <c r="GU23" s="257"/>
      <c r="GV23" s="257"/>
      <c r="GW23" s="257"/>
      <c r="GX23" s="257"/>
      <c r="GY23" s="257"/>
      <c r="GZ23" s="257"/>
      <c r="HA23" s="257"/>
      <c r="HB23" s="257"/>
      <c r="HC23" s="257"/>
      <c r="HD23" s="257"/>
      <c r="HE23" s="257"/>
      <c r="HF23" s="257"/>
      <c r="HG23" s="257"/>
      <c r="HH23" s="257"/>
      <c r="HI23" s="257"/>
      <c r="HJ23" s="257"/>
      <c r="HK23" s="257"/>
      <c r="HL23" s="257"/>
      <c r="HM23" s="257"/>
      <c r="HN23" s="257"/>
      <c r="HO23" s="257"/>
      <c r="HP23" s="257"/>
      <c r="HQ23" s="257"/>
      <c r="HR23" s="257"/>
      <c r="HS23" s="257"/>
      <c r="HT23" s="257"/>
      <c r="HU23" s="257"/>
      <c r="HV23" s="257"/>
      <c r="HW23" s="257"/>
      <c r="HX23" s="257"/>
      <c r="HY23" s="257"/>
      <c r="HZ23" s="257"/>
      <c r="IA23" s="257"/>
      <c r="IB23" s="257"/>
      <c r="IC23" s="257"/>
      <c r="ID23" s="257"/>
      <c r="IE23" s="257"/>
      <c r="IF23" s="257"/>
      <c r="IG23" s="257"/>
      <c r="IH23" s="257"/>
      <c r="II23" s="257"/>
      <c r="IJ23" s="257"/>
      <c r="IK23" s="257"/>
      <c r="IL23" s="257"/>
      <c r="IM23" s="257"/>
      <c r="IN23" s="257"/>
      <c r="IO23" s="257"/>
      <c r="IP23" s="257"/>
      <c r="IQ23" s="257"/>
      <c r="IR23" s="257"/>
      <c r="IS23" s="257"/>
      <c r="IT23" s="257"/>
      <c r="IU23" s="257"/>
      <c r="IV23" s="257"/>
      <c r="IW23" s="257"/>
      <c r="IX23" s="257"/>
      <c r="IY23" s="257"/>
      <c r="IZ23" s="257"/>
      <c r="JA23" s="257"/>
      <c r="JB23" s="257"/>
      <c r="JC23" s="257"/>
      <c r="JD23" s="257"/>
      <c r="JE23" s="257"/>
      <c r="JF23" s="257"/>
      <c r="JG23" s="257"/>
      <c r="JH23" s="257"/>
      <c r="JI23" s="257"/>
      <c r="JJ23" s="257"/>
      <c r="JK23" s="257"/>
      <c r="JL23" s="257"/>
      <c r="JM23" s="257"/>
      <c r="JN23" s="257"/>
      <c r="JO23" s="257"/>
      <c r="JP23" s="257"/>
      <c r="JQ23" s="257"/>
      <c r="JR23" s="257"/>
      <c r="JS23" s="257"/>
      <c r="JT23" s="257"/>
      <c r="JU23" s="257"/>
      <c r="JV23" s="257"/>
      <c r="JW23" s="257"/>
      <c r="JX23" s="257"/>
      <c r="JY23" s="257"/>
      <c r="JZ23" s="257"/>
      <c r="KA23" s="257"/>
      <c r="KB23" s="257"/>
      <c r="KC23" s="257"/>
      <c r="KD23" s="257"/>
      <c r="KE23" s="257"/>
      <c r="KF23" s="257"/>
      <c r="KG23" s="257"/>
      <c r="KH23" s="257"/>
      <c r="KI23" s="257"/>
      <c r="KJ23" s="257"/>
      <c r="KK23" s="257"/>
      <c r="KL23" s="257"/>
      <c r="KM23" s="257"/>
      <c r="KN23" s="257"/>
      <c r="KO23" s="257"/>
      <c r="KP23" s="257"/>
      <c r="KQ23" s="257"/>
      <c r="KR23" s="257"/>
      <c r="KS23" s="257"/>
      <c r="KT23" s="257"/>
      <c r="KU23" s="257"/>
      <c r="KV23" s="257"/>
      <c r="KW23" s="257"/>
      <c r="KX23" s="257"/>
      <c r="KY23" s="257"/>
      <c r="KZ23" s="257"/>
      <c r="LA23" s="257"/>
      <c r="LB23" s="257"/>
      <c r="LC23" s="257"/>
      <c r="LD23" s="257"/>
      <c r="LE23" s="257"/>
      <c r="LF23" s="257"/>
      <c r="LG23" s="257"/>
      <c r="LH23" s="257"/>
      <c r="LI23" s="257"/>
      <c r="LJ23" s="257"/>
      <c r="LK23" s="257"/>
      <c r="LL23" s="257"/>
      <c r="LM23" s="257"/>
      <c r="LN23" s="257"/>
      <c r="LO23" s="257"/>
      <c r="LP23" s="257"/>
      <c r="LQ23" s="257"/>
      <c r="LR23" s="257"/>
      <c r="LS23" s="257"/>
      <c r="LT23" s="257"/>
      <c r="LU23" s="257"/>
      <c r="LV23" s="257"/>
      <c r="LW23" s="257"/>
      <c r="LX23" s="257"/>
      <c r="LY23" s="257"/>
      <c r="LZ23" s="257"/>
      <c r="MA23" s="257"/>
      <c r="MB23" s="257"/>
      <c r="MC23" s="257"/>
      <c r="MD23" s="257"/>
      <c r="ME23" s="257"/>
      <c r="MF23" s="257"/>
      <c r="MG23" s="257"/>
      <c r="MH23" s="257"/>
      <c r="MI23" s="257"/>
      <c r="MJ23" s="257"/>
      <c r="MK23" s="257"/>
      <c r="ML23" s="257"/>
      <c r="MM23" s="257"/>
      <c r="MN23" s="257"/>
      <c r="MO23" s="257"/>
      <c r="MP23" s="257"/>
      <c r="MQ23" s="257"/>
      <c r="MR23" s="257"/>
      <c r="MS23" s="257"/>
      <c r="MT23" s="257"/>
      <c r="MU23" s="257"/>
      <c r="MV23" s="257"/>
      <c r="MW23" s="257"/>
      <c r="MX23" s="257"/>
      <c r="MY23" s="257"/>
      <c r="MZ23" s="257"/>
      <c r="NA23" s="257"/>
      <c r="NB23" s="257"/>
      <c r="NC23" s="257"/>
      <c r="ND23" s="257"/>
      <c r="NE23" s="257"/>
      <c r="NF23" s="257"/>
      <c r="NG23" s="257"/>
      <c r="NH23" s="257"/>
      <c r="NI23" s="257"/>
      <c r="NJ23" s="257"/>
      <c r="NK23" s="257"/>
      <c r="NL23" s="257"/>
      <c r="NM23" s="257"/>
      <c r="NN23" s="257"/>
      <c r="NO23" s="257"/>
      <c r="NP23" s="257"/>
      <c r="NQ23" s="257"/>
      <c r="NR23" s="257"/>
      <c r="NS23" s="257"/>
      <c r="NT23" s="257"/>
      <c r="NU23" s="257"/>
      <c r="NV23" s="257"/>
      <c r="NW23" s="257"/>
      <c r="NX23" s="257"/>
      <c r="NY23" s="257"/>
      <c r="NZ23" s="257"/>
      <c r="OA23" s="257"/>
      <c r="OB23" s="257"/>
      <c r="OC23" s="257"/>
      <c r="OD23" s="257"/>
      <c r="OE23" s="257"/>
      <c r="OF23" s="257"/>
      <c r="OG23" s="257"/>
      <c r="OH23" s="257"/>
      <c r="OI23" s="257"/>
      <c r="OJ23" s="257"/>
      <c r="OK23" s="257"/>
      <c r="OL23" s="257"/>
      <c r="OM23" s="257"/>
      <c r="ON23" s="257"/>
      <c r="OO23" s="257"/>
      <c r="OP23" s="257"/>
      <c r="OQ23" s="257"/>
      <c r="OR23" s="257"/>
      <c r="OS23" s="257"/>
      <c r="OT23" s="257"/>
      <c r="OU23" s="257"/>
      <c r="OV23" s="257"/>
      <c r="OW23" s="257"/>
      <c r="OX23" s="257"/>
      <c r="OY23" s="257"/>
      <c r="OZ23" s="257"/>
      <c r="PA23" s="257"/>
      <c r="PB23" s="257"/>
      <c r="PC23" s="257"/>
      <c r="PD23" s="257"/>
      <c r="PE23" s="257"/>
      <c r="PF23" s="257"/>
      <c r="PG23" s="257"/>
      <c r="PH23" s="257"/>
      <c r="PI23" s="257"/>
      <c r="PJ23" s="257"/>
      <c r="PK23" s="257"/>
      <c r="PL23" s="257"/>
      <c r="PM23" s="257"/>
      <c r="PN23" s="257"/>
      <c r="PO23" s="257"/>
      <c r="PP23" s="257"/>
      <c r="PQ23" s="257"/>
      <c r="PR23" s="257"/>
      <c r="PS23" s="257"/>
      <c r="PT23" s="257"/>
      <c r="PU23" s="257"/>
      <c r="PV23" s="257"/>
      <c r="PW23" s="257"/>
      <c r="PX23" s="257"/>
      <c r="PY23" s="257"/>
      <c r="PZ23" s="257"/>
      <c r="QA23" s="257"/>
      <c r="QB23" s="257"/>
      <c r="QC23" s="257"/>
      <c r="QD23" s="257"/>
      <c r="QE23" s="257"/>
      <c r="QF23" s="257"/>
      <c r="QG23" s="257"/>
      <c r="QH23" s="257"/>
      <c r="QI23" s="257"/>
      <c r="QJ23" s="257"/>
      <c r="QK23" s="257"/>
      <c r="QL23" s="257"/>
      <c r="QM23" s="257"/>
      <c r="QN23" s="257"/>
      <c r="QO23" s="257"/>
      <c r="QP23" s="257"/>
      <c r="QQ23" s="257"/>
      <c r="QR23" s="257"/>
      <c r="QS23" s="257"/>
      <c r="QT23" s="257"/>
      <c r="QU23" s="257"/>
      <c r="QV23" s="257"/>
      <c r="QW23" s="257"/>
      <c r="QX23" s="257"/>
      <c r="QY23" s="257"/>
      <c r="QZ23" s="257"/>
      <c r="RA23" s="257"/>
      <c r="RB23" s="257"/>
      <c r="RC23" s="257"/>
      <c r="RD23" s="257"/>
      <c r="RE23" s="257"/>
      <c r="RF23" s="257"/>
      <c r="RG23" s="257"/>
      <c r="RH23" s="257"/>
      <c r="RI23" s="257"/>
      <c r="RJ23" s="257"/>
      <c r="RK23" s="257"/>
      <c r="RL23" s="257"/>
      <c r="RM23" s="257"/>
      <c r="RN23" s="257"/>
      <c r="RO23" s="257"/>
      <c r="RP23" s="257"/>
      <c r="RQ23" s="257"/>
      <c r="RR23" s="257"/>
      <c r="RS23" s="257"/>
      <c r="RT23" s="257"/>
      <c r="RU23" s="257"/>
      <c r="RV23" s="257"/>
      <c r="RW23" s="257"/>
      <c r="RX23" s="257"/>
      <c r="RY23" s="257"/>
      <c r="RZ23" s="257"/>
      <c r="SA23" s="257"/>
      <c r="SB23" s="257"/>
      <c r="SC23" s="257"/>
      <c r="SD23" s="257"/>
      <c r="SE23" s="257"/>
      <c r="SF23" s="257"/>
      <c r="SG23" s="257"/>
      <c r="SH23" s="257"/>
      <c r="SI23" s="257"/>
      <c r="SJ23" s="257"/>
      <c r="SK23" s="257"/>
      <c r="SL23" s="257"/>
      <c r="SM23" s="257"/>
      <c r="SN23" s="257"/>
      <c r="SO23" s="257"/>
      <c r="SP23" s="257"/>
      <c r="SQ23" s="257"/>
      <c r="SR23" s="257"/>
      <c r="SS23" s="257"/>
      <c r="ST23" s="257"/>
      <c r="SU23" s="257"/>
      <c r="SV23" s="257"/>
      <c r="SW23" s="257"/>
      <c r="SX23" s="257"/>
      <c r="SY23" s="257"/>
      <c r="SZ23" s="257"/>
      <c r="TA23" s="257"/>
      <c r="TB23" s="257"/>
      <c r="TC23" s="257"/>
      <c r="TD23" s="257"/>
      <c r="TE23" s="257"/>
      <c r="TF23" s="257"/>
      <c r="TG23" s="257"/>
      <c r="TH23" s="257"/>
      <c r="TI23" s="257"/>
      <c r="TJ23" s="257"/>
      <c r="TK23" s="257"/>
      <c r="TL23" s="257"/>
      <c r="TM23" s="257"/>
      <c r="TN23" s="257"/>
      <c r="TO23" s="257"/>
      <c r="TP23" s="257"/>
      <c r="TQ23" s="257"/>
      <c r="TR23" s="257"/>
      <c r="TS23" s="257"/>
      <c r="TT23" s="257"/>
      <c r="TU23" s="257"/>
      <c r="TV23" s="257"/>
      <c r="TW23" s="257"/>
      <c r="TX23" s="257"/>
      <c r="TY23" s="257"/>
      <c r="TZ23" s="257"/>
      <c r="UA23" s="257"/>
      <c r="UB23" s="257"/>
      <c r="UC23" s="257"/>
      <c r="UD23" s="257"/>
      <c r="UE23" s="257"/>
      <c r="UF23" s="257"/>
      <c r="UG23" s="257"/>
      <c r="UH23" s="257"/>
      <c r="UI23" s="257"/>
      <c r="UJ23" s="257"/>
      <c r="UK23" s="257"/>
      <c r="UL23" s="257"/>
      <c r="UM23" s="257"/>
      <c r="UN23" s="257"/>
      <c r="UO23" s="257"/>
      <c r="UP23" s="257"/>
      <c r="UQ23" s="257"/>
      <c r="UR23" s="257"/>
      <c r="US23" s="257"/>
      <c r="UT23" s="257"/>
      <c r="UU23" s="257"/>
      <c r="UV23" s="257"/>
      <c r="UW23" s="257"/>
      <c r="UX23" s="257"/>
      <c r="UY23" s="257"/>
      <c r="UZ23" s="257"/>
      <c r="VA23" s="257"/>
      <c r="VB23" s="257"/>
      <c r="VC23" s="257"/>
      <c r="VD23" s="257"/>
      <c r="VE23" s="257"/>
      <c r="VF23" s="257"/>
      <c r="VG23" s="257"/>
      <c r="VH23" s="257"/>
      <c r="VI23" s="257"/>
      <c r="VJ23" s="257"/>
      <c r="VK23" s="257"/>
      <c r="VL23" s="257"/>
      <c r="VM23" s="257"/>
      <c r="VN23" s="257"/>
      <c r="VO23" s="257"/>
      <c r="VP23" s="257"/>
      <c r="VQ23" s="257"/>
      <c r="VR23" s="257"/>
      <c r="VS23" s="257"/>
      <c r="VT23" s="257"/>
      <c r="VU23" s="257"/>
      <c r="VV23" s="257"/>
      <c r="VW23" s="257"/>
      <c r="VX23" s="257"/>
      <c r="VY23" s="257"/>
      <c r="VZ23" s="257"/>
      <c r="WA23" s="257"/>
      <c r="WB23" s="257"/>
      <c r="WC23" s="257"/>
      <c r="WD23" s="257"/>
      <c r="WE23" s="257"/>
      <c r="WF23" s="257"/>
      <c r="WG23" s="257"/>
      <c r="WH23" s="257"/>
      <c r="WI23" s="257"/>
      <c r="WJ23" s="257"/>
      <c r="WK23" s="257"/>
      <c r="WL23" s="257"/>
      <c r="WM23" s="257"/>
      <c r="WN23" s="257"/>
      <c r="WO23" s="257"/>
      <c r="WP23" s="257"/>
      <c r="WQ23" s="257"/>
      <c r="WR23" s="257"/>
      <c r="WS23" s="257"/>
      <c r="WT23" s="257"/>
      <c r="WU23" s="257"/>
      <c r="WV23" s="257"/>
      <c r="WW23" s="257"/>
      <c r="WX23" s="257"/>
      <c r="WY23" s="257"/>
      <c r="WZ23" s="257"/>
      <c r="XA23" s="257"/>
      <c r="XB23" s="257"/>
      <c r="XC23" s="257"/>
      <c r="XD23" s="257"/>
      <c r="XE23" s="257"/>
      <c r="XF23" s="257"/>
      <c r="XG23" s="257"/>
      <c r="XH23" s="257"/>
      <c r="XI23" s="257"/>
      <c r="XJ23" s="257"/>
      <c r="XK23" s="257"/>
      <c r="XL23" s="257"/>
      <c r="XM23" s="257"/>
      <c r="XN23" s="257"/>
      <c r="XO23" s="257"/>
      <c r="XP23" s="257"/>
      <c r="XQ23" s="257"/>
      <c r="XR23" s="257"/>
      <c r="XS23" s="257"/>
      <c r="XT23" s="257"/>
      <c r="XU23" s="257"/>
      <c r="XV23" s="257"/>
      <c r="XW23" s="257"/>
      <c r="XX23" s="257"/>
      <c r="XY23" s="257"/>
      <c r="XZ23" s="257"/>
      <c r="YA23" s="257"/>
      <c r="YB23" s="257"/>
      <c r="YC23" s="257"/>
      <c r="YD23" s="257"/>
      <c r="YE23" s="257"/>
      <c r="YF23" s="257"/>
      <c r="YG23" s="257"/>
      <c r="YH23" s="257"/>
      <c r="YI23" s="257"/>
      <c r="YJ23" s="257"/>
      <c r="YK23" s="257"/>
      <c r="YL23" s="257"/>
      <c r="YM23" s="257"/>
      <c r="YN23" s="257"/>
      <c r="YO23" s="257"/>
      <c r="YP23" s="257"/>
      <c r="YQ23" s="257"/>
      <c r="YR23" s="257"/>
      <c r="YS23" s="257"/>
      <c r="YT23" s="257"/>
      <c r="YU23" s="257"/>
      <c r="YV23" s="257"/>
      <c r="YW23" s="257"/>
      <c r="YX23" s="257"/>
      <c r="YY23" s="257"/>
      <c r="YZ23" s="257"/>
      <c r="ZA23" s="257"/>
      <c r="ZB23" s="257"/>
      <c r="ZC23" s="257"/>
      <c r="ZD23" s="257"/>
      <c r="ZE23" s="257"/>
      <c r="ZF23" s="257"/>
      <c r="ZG23" s="257"/>
      <c r="ZH23" s="257"/>
      <c r="ZI23" s="257"/>
      <c r="ZJ23" s="257"/>
      <c r="ZK23" s="257"/>
      <c r="ZL23" s="257"/>
      <c r="ZM23" s="257"/>
      <c r="ZN23" s="257"/>
      <c r="ZO23" s="257"/>
      <c r="ZP23" s="257"/>
      <c r="ZQ23" s="257"/>
      <c r="ZR23" s="257"/>
      <c r="ZS23" s="257"/>
      <c r="ZT23" s="257"/>
      <c r="ZU23" s="257"/>
      <c r="ZV23" s="257"/>
      <c r="ZW23" s="257"/>
      <c r="ZX23" s="257"/>
      <c r="ZY23" s="257"/>
      <c r="ZZ23" s="257"/>
      <c r="AAA23" s="257"/>
      <c r="AAB23" s="257"/>
      <c r="AAC23" s="257"/>
      <c r="AAD23" s="257"/>
      <c r="AAE23" s="257"/>
      <c r="AAF23" s="257"/>
      <c r="AAG23" s="257"/>
      <c r="AAH23" s="257"/>
      <c r="AAI23" s="257"/>
      <c r="AAJ23" s="257"/>
      <c r="AAK23" s="257"/>
      <c r="AAL23" s="257"/>
      <c r="AAM23" s="257"/>
      <c r="AAN23" s="257"/>
      <c r="AAO23" s="257"/>
      <c r="AAP23" s="257"/>
      <c r="AAQ23" s="257"/>
      <c r="AAR23" s="257"/>
      <c r="AAS23" s="257"/>
      <c r="AAT23" s="257"/>
      <c r="AAU23" s="257"/>
      <c r="AAV23" s="257"/>
      <c r="AAW23" s="257"/>
      <c r="AAX23" s="257"/>
      <c r="AAY23" s="257"/>
      <c r="AAZ23" s="257"/>
      <c r="ABA23" s="257"/>
      <c r="ABB23" s="257"/>
      <c r="ABC23" s="257"/>
      <c r="ABD23" s="257"/>
      <c r="ABE23" s="257"/>
      <c r="ABF23" s="257"/>
      <c r="ABG23" s="257"/>
      <c r="ABH23" s="257"/>
      <c r="ABI23" s="257"/>
      <c r="ABJ23" s="257"/>
      <c r="ABK23" s="257"/>
      <c r="ABL23" s="257"/>
      <c r="ABM23" s="257"/>
      <c r="ABN23" s="257"/>
      <c r="ABO23" s="257"/>
      <c r="ABP23" s="257"/>
      <c r="ABQ23" s="257"/>
      <c r="ABR23" s="257"/>
      <c r="ABS23" s="257"/>
      <c r="ABT23" s="257"/>
      <c r="ABU23" s="257"/>
      <c r="ABV23" s="257"/>
      <c r="ABW23" s="257"/>
      <c r="ABX23" s="257"/>
      <c r="ABY23" s="257"/>
      <c r="ABZ23" s="257"/>
      <c r="ACA23" s="257"/>
      <c r="ACB23" s="257"/>
      <c r="ACC23" s="257"/>
      <c r="ACD23" s="257"/>
      <c r="ACE23" s="257"/>
      <c r="ACF23" s="257"/>
      <c r="ACG23" s="257"/>
      <c r="ACH23" s="257"/>
      <c r="ACI23" s="257"/>
      <c r="ACJ23" s="257"/>
      <c r="ACK23" s="257"/>
      <c r="ACL23" s="257"/>
      <c r="ACM23" s="257"/>
      <c r="ACN23" s="257"/>
      <c r="ACO23" s="257"/>
      <c r="ACP23" s="257"/>
      <c r="ACQ23" s="257"/>
      <c r="ACR23" s="257"/>
      <c r="ACS23" s="257"/>
      <c r="ACT23" s="257"/>
      <c r="ACU23" s="257"/>
      <c r="ACV23" s="257"/>
      <c r="ACW23" s="257"/>
      <c r="ACX23" s="257"/>
      <c r="ACY23" s="257"/>
      <c r="ACZ23" s="257"/>
      <c r="ADA23" s="257"/>
      <c r="ADB23" s="257"/>
      <c r="ADC23" s="257"/>
      <c r="ADD23" s="257"/>
      <c r="ADE23" s="257"/>
      <c r="ADF23" s="257"/>
      <c r="ADG23" s="257"/>
      <c r="ADH23" s="257"/>
      <c r="ADI23" s="257"/>
      <c r="ADJ23" s="257"/>
      <c r="ADK23" s="257"/>
      <c r="ADL23" s="257"/>
      <c r="ADM23" s="257"/>
      <c r="ADN23" s="257"/>
      <c r="ADO23" s="257"/>
      <c r="ADP23" s="257"/>
      <c r="ADQ23" s="257"/>
      <c r="ADR23" s="257"/>
      <c r="ADS23" s="257"/>
      <c r="ADT23" s="257"/>
      <c r="ADU23" s="257"/>
      <c r="ADV23" s="257"/>
      <c r="ADW23" s="257"/>
      <c r="ADX23" s="257"/>
      <c r="ADY23" s="257"/>
      <c r="ADZ23" s="257"/>
      <c r="AEA23" s="257"/>
      <c r="AEB23" s="257"/>
      <c r="AEC23" s="257"/>
      <c r="AED23" s="257"/>
      <c r="AEE23" s="257"/>
      <c r="AEF23" s="257"/>
      <c r="AEG23" s="257"/>
      <c r="AEH23" s="257"/>
      <c r="AEI23" s="257"/>
      <c r="AEJ23" s="257"/>
      <c r="AEK23" s="257"/>
      <c r="AEL23" s="257"/>
      <c r="AEM23" s="257"/>
      <c r="AEN23" s="257"/>
      <c r="AEO23" s="257"/>
      <c r="AEP23" s="257"/>
      <c r="AEQ23" s="257"/>
      <c r="AER23" s="257"/>
      <c r="AES23" s="257"/>
      <c r="AET23" s="257"/>
      <c r="AEU23" s="257"/>
      <c r="AEV23" s="257"/>
      <c r="AEW23" s="257"/>
      <c r="AEX23" s="257"/>
      <c r="AEY23" s="257"/>
      <c r="AEZ23" s="257"/>
      <c r="AFA23" s="257"/>
      <c r="AFB23" s="257"/>
      <c r="AFC23" s="257"/>
      <c r="AFD23" s="257"/>
      <c r="AFE23" s="257"/>
      <c r="AFF23" s="257"/>
      <c r="AFG23" s="257"/>
      <c r="AFH23" s="257"/>
      <c r="AFI23" s="257"/>
      <c r="AFJ23" s="257"/>
      <c r="AFK23" s="257"/>
      <c r="AFL23" s="257"/>
      <c r="AFM23" s="257"/>
      <c r="AFN23" s="257"/>
      <c r="AFO23" s="257"/>
      <c r="AFP23" s="257"/>
      <c r="AFQ23" s="257"/>
      <c r="AFR23" s="257"/>
      <c r="AFS23" s="257"/>
      <c r="AFT23" s="257"/>
      <c r="AFU23" s="257"/>
      <c r="AFV23" s="257"/>
      <c r="AFW23" s="257"/>
      <c r="AFX23" s="257"/>
      <c r="AFY23" s="257"/>
      <c r="AFZ23" s="257"/>
      <c r="AGA23" s="257"/>
      <c r="AGB23" s="257"/>
      <c r="AGC23" s="257"/>
      <c r="AGD23" s="257"/>
      <c r="AGE23" s="257"/>
      <c r="AGF23" s="257"/>
      <c r="AGG23" s="257"/>
      <c r="AGH23" s="257"/>
      <c r="AGI23" s="257"/>
      <c r="AGJ23" s="257"/>
      <c r="AGK23" s="257"/>
      <c r="AGL23" s="257"/>
      <c r="AGM23" s="257"/>
      <c r="AGN23" s="257"/>
      <c r="AGO23" s="257"/>
      <c r="AGP23" s="257"/>
      <c r="AGQ23" s="257"/>
      <c r="AGR23" s="257"/>
      <c r="AGS23" s="257"/>
      <c r="AGT23" s="257"/>
      <c r="AGU23" s="257"/>
      <c r="AGV23" s="257"/>
      <c r="AGW23" s="257"/>
      <c r="AGX23" s="257"/>
      <c r="AGY23" s="257"/>
      <c r="AGZ23" s="257"/>
      <c r="AHA23" s="257"/>
      <c r="AHB23" s="257"/>
      <c r="AHC23" s="257"/>
      <c r="AHD23" s="257"/>
      <c r="AHE23" s="257"/>
      <c r="AHF23" s="257"/>
      <c r="AHG23" s="257"/>
      <c r="AHH23" s="257"/>
      <c r="AHI23" s="257"/>
      <c r="AHJ23" s="257"/>
      <c r="AHK23" s="257"/>
      <c r="AHL23" s="257"/>
      <c r="AHM23" s="257"/>
      <c r="AHN23" s="257"/>
      <c r="AHO23" s="257"/>
      <c r="AHP23" s="257"/>
      <c r="AHQ23" s="257"/>
      <c r="AHR23" s="257"/>
      <c r="AHS23" s="257"/>
      <c r="AHT23" s="257"/>
      <c r="AHU23" s="257"/>
      <c r="AHV23" s="257"/>
      <c r="AHW23" s="257"/>
      <c r="AHX23" s="257"/>
      <c r="AHY23" s="257"/>
      <c r="AHZ23" s="257"/>
      <c r="AIA23" s="257"/>
      <c r="AIB23" s="257"/>
      <c r="AIC23" s="257"/>
      <c r="AID23" s="257"/>
      <c r="AIE23" s="257"/>
      <c r="AIF23" s="257"/>
      <c r="AIG23" s="257"/>
      <c r="AIH23" s="257"/>
      <c r="AII23" s="257"/>
      <c r="AIJ23" s="257"/>
      <c r="AIK23" s="257"/>
      <c r="AIL23" s="257"/>
      <c r="AIM23" s="257"/>
      <c r="AIN23" s="257"/>
      <c r="AIO23" s="257"/>
      <c r="AIP23" s="257"/>
      <c r="AIQ23" s="257"/>
      <c r="AIR23" s="257"/>
      <c r="AIS23" s="257"/>
      <c r="AIT23" s="257"/>
      <c r="AIU23" s="257"/>
      <c r="AIV23" s="257"/>
      <c r="AIW23" s="257"/>
      <c r="AIX23" s="257"/>
      <c r="AIY23" s="257"/>
      <c r="AIZ23" s="257"/>
      <c r="AJA23" s="257"/>
      <c r="AJB23" s="257"/>
      <c r="AJC23" s="257"/>
      <c r="AJD23" s="257"/>
      <c r="AJE23" s="257"/>
      <c r="AJF23" s="257"/>
      <c r="AJG23" s="257"/>
      <c r="AJH23" s="257"/>
      <c r="AJI23" s="257"/>
      <c r="AJJ23" s="257"/>
      <c r="AJK23" s="257"/>
      <c r="AJL23" s="257"/>
      <c r="AJM23" s="257"/>
      <c r="AJN23" s="257"/>
      <c r="AJO23" s="257"/>
      <c r="AJP23" s="257"/>
      <c r="AJQ23" s="257"/>
      <c r="AJR23" s="257"/>
      <c r="AJS23" s="257"/>
      <c r="AJT23" s="257"/>
      <c r="AJU23" s="257"/>
      <c r="AJV23" s="257"/>
      <c r="AJW23" s="257"/>
      <c r="AJX23" s="257"/>
      <c r="AJY23" s="257"/>
      <c r="AJZ23" s="257"/>
      <c r="AKA23" s="257"/>
      <c r="AKB23" s="257"/>
      <c r="AKC23" s="257"/>
      <c r="AKD23" s="257"/>
      <c r="AKE23" s="257"/>
      <c r="AKF23" s="257"/>
      <c r="AKG23" s="257"/>
      <c r="AKH23" s="257"/>
      <c r="AKI23" s="257"/>
      <c r="AKJ23" s="257"/>
      <c r="AKK23" s="257"/>
      <c r="AKL23" s="257"/>
      <c r="AKM23" s="257"/>
      <c r="AKN23" s="257"/>
      <c r="AKO23" s="257"/>
      <c r="AKP23" s="257"/>
      <c r="AKQ23" s="257"/>
      <c r="AKR23" s="257"/>
      <c r="AKS23" s="257"/>
      <c r="AKT23" s="257"/>
      <c r="AKU23" s="257"/>
      <c r="AKV23" s="257"/>
      <c r="AKW23" s="257"/>
      <c r="AKX23" s="257"/>
      <c r="AKY23" s="257"/>
      <c r="AKZ23" s="257"/>
      <c r="ALA23" s="257"/>
      <c r="ALB23" s="257"/>
      <c r="ALC23" s="257"/>
      <c r="ALD23" s="257"/>
      <c r="ALE23" s="257"/>
      <c r="ALF23" s="257"/>
      <c r="ALG23" s="257"/>
      <c r="ALH23" s="257"/>
      <c r="ALI23" s="257"/>
      <c r="ALJ23" s="257"/>
      <c r="ALK23" s="257"/>
      <c r="ALL23" s="257"/>
      <c r="ALM23" s="257"/>
      <c r="ALN23" s="257"/>
      <c r="ALO23" s="257"/>
      <c r="ALP23" s="257"/>
      <c r="ALQ23" s="257"/>
      <c r="ALR23" s="257"/>
      <c r="ALS23" s="257"/>
      <c r="ALT23" s="257"/>
      <c r="ALU23" s="257"/>
      <c r="ALV23" s="257"/>
      <c r="ALW23" s="257"/>
      <c r="ALX23" s="257"/>
      <c r="ALY23" s="257"/>
      <c r="ALZ23" s="257"/>
      <c r="AMA23" s="257"/>
      <c r="AMB23" s="257"/>
      <c r="AMC23" s="257"/>
      <c r="AMD23" s="257"/>
      <c r="AME23" s="257"/>
      <c r="AMF23" s="257"/>
      <c r="AMG23" s="257"/>
      <c r="AMH23" s="257"/>
      <c r="AMI23" s="257"/>
      <c r="AMJ23" s="257"/>
      <c r="AMK23" s="257"/>
      <c r="AML23" s="257"/>
      <c r="AMM23" s="257"/>
      <c r="AMN23" s="257"/>
      <c r="AMO23" s="257"/>
      <c r="AMP23" s="257"/>
      <c r="AMQ23" s="257"/>
      <c r="AMR23" s="257"/>
      <c r="AMS23" s="257"/>
      <c r="AMT23" s="257"/>
      <c r="AMU23" s="257"/>
      <c r="AMV23" s="257"/>
      <c r="AMW23" s="257"/>
      <c r="AMX23" s="257"/>
      <c r="AMY23" s="257"/>
      <c r="AMZ23" s="257"/>
      <c r="ANA23" s="257"/>
      <c r="ANB23" s="257"/>
      <c r="ANC23" s="257"/>
      <c r="AND23" s="257"/>
      <c r="ANE23" s="257"/>
      <c r="ANF23" s="257"/>
      <c r="ANG23" s="257"/>
      <c r="ANH23" s="257"/>
      <c r="ANI23" s="257"/>
      <c r="ANJ23" s="257"/>
      <c r="ANK23" s="257"/>
      <c r="ANL23" s="257"/>
      <c r="ANM23" s="257"/>
      <c r="ANN23" s="257"/>
      <c r="ANO23" s="257"/>
      <c r="ANP23" s="257"/>
      <c r="ANQ23" s="257"/>
      <c r="ANR23" s="257"/>
      <c r="ANS23" s="257"/>
      <c r="ANT23" s="257"/>
      <c r="ANU23" s="257"/>
      <c r="ANV23" s="257"/>
      <c r="ANW23" s="257"/>
      <c r="ANX23" s="257"/>
      <c r="ANY23" s="257"/>
      <c r="ANZ23" s="257"/>
      <c r="AOA23" s="257"/>
      <c r="AOB23" s="257"/>
      <c r="AOC23" s="257"/>
      <c r="AOD23" s="257"/>
      <c r="AOE23" s="257"/>
      <c r="AOF23" s="257"/>
      <c r="AOG23" s="257"/>
      <c r="AOH23" s="257"/>
      <c r="AOI23" s="257"/>
      <c r="AOJ23" s="257"/>
      <c r="AOK23" s="257"/>
      <c r="AOL23" s="257"/>
      <c r="AOM23" s="257"/>
      <c r="AON23" s="257"/>
      <c r="AOO23" s="257"/>
      <c r="AOP23" s="257"/>
      <c r="AOQ23" s="257"/>
      <c r="AOR23" s="257"/>
      <c r="AOS23" s="257"/>
      <c r="AOT23" s="257"/>
      <c r="AOU23" s="257"/>
      <c r="AOV23" s="257"/>
      <c r="AOW23" s="257"/>
      <c r="AOX23" s="257"/>
      <c r="AOY23" s="257"/>
      <c r="AOZ23" s="257"/>
      <c r="APA23" s="257"/>
      <c r="APB23" s="257"/>
      <c r="APC23" s="257"/>
      <c r="APD23" s="257"/>
      <c r="APE23" s="257"/>
      <c r="APF23" s="257"/>
      <c r="APG23" s="257"/>
      <c r="APH23" s="257"/>
      <c r="API23" s="257"/>
      <c r="APJ23" s="257"/>
      <c r="APK23" s="257"/>
      <c r="APL23" s="257"/>
      <c r="APM23" s="257"/>
      <c r="APN23" s="257"/>
      <c r="APO23" s="257"/>
      <c r="APP23" s="257"/>
      <c r="APQ23" s="257"/>
      <c r="APR23" s="257"/>
      <c r="APS23" s="257"/>
      <c r="APT23" s="257"/>
      <c r="APU23" s="257"/>
      <c r="APV23" s="257"/>
      <c r="APW23" s="257"/>
      <c r="APX23" s="257"/>
      <c r="APY23" s="257"/>
      <c r="APZ23" s="257"/>
      <c r="AQA23" s="257"/>
      <c r="AQB23" s="257"/>
      <c r="AQC23" s="257"/>
      <c r="AQD23" s="257"/>
      <c r="AQE23" s="257"/>
      <c r="AQF23" s="257"/>
      <c r="AQG23" s="257"/>
      <c r="AQH23" s="257"/>
      <c r="AQI23" s="257"/>
      <c r="AQJ23" s="257"/>
      <c r="AQK23" s="257"/>
      <c r="AQL23" s="257"/>
      <c r="AQM23" s="257"/>
      <c r="AQN23" s="257"/>
      <c r="AQO23" s="257"/>
      <c r="AQP23" s="257"/>
      <c r="AQQ23" s="257"/>
      <c r="AQR23" s="257"/>
      <c r="AQS23" s="257"/>
      <c r="AQT23" s="257"/>
      <c r="AQU23" s="257"/>
      <c r="AQV23" s="257"/>
      <c r="AQW23" s="257"/>
      <c r="AQX23" s="257"/>
      <c r="AQY23" s="257"/>
      <c r="AQZ23" s="257"/>
      <c r="ARA23" s="257"/>
      <c r="ARB23" s="257"/>
      <c r="ARC23" s="257"/>
      <c r="ARD23" s="257"/>
      <c r="ARE23" s="257"/>
      <c r="ARF23" s="257"/>
      <c r="ARG23" s="257"/>
      <c r="ARH23" s="257"/>
      <c r="ARI23" s="257"/>
      <c r="ARJ23" s="257"/>
      <c r="ARK23" s="257"/>
      <c r="ARL23" s="257"/>
      <c r="ARM23" s="257"/>
      <c r="ARN23" s="257"/>
      <c r="ARO23" s="257"/>
      <c r="ARP23" s="257"/>
      <c r="ARQ23" s="257"/>
      <c r="ARR23" s="257"/>
      <c r="ARS23" s="257"/>
      <c r="ART23" s="257"/>
      <c r="ARU23" s="257"/>
      <c r="ARV23" s="257"/>
      <c r="ARW23" s="257"/>
      <c r="ARX23" s="257"/>
      <c r="ARY23" s="257"/>
      <c r="ARZ23" s="257"/>
      <c r="ASA23" s="257"/>
      <c r="ASB23" s="257"/>
      <c r="ASC23" s="257"/>
      <c r="ASD23" s="257"/>
      <c r="ASE23" s="257"/>
      <c r="ASF23" s="257"/>
      <c r="ASG23" s="257"/>
      <c r="ASH23" s="257"/>
      <c r="ASI23" s="257"/>
      <c r="ASJ23" s="257"/>
      <c r="ASK23" s="257"/>
      <c r="ASL23" s="257"/>
      <c r="ASM23" s="257"/>
      <c r="ASN23" s="257"/>
      <c r="ASO23" s="257"/>
      <c r="ASP23" s="257"/>
      <c r="ASQ23" s="257"/>
      <c r="ASR23" s="257"/>
      <c r="ASS23" s="257"/>
      <c r="AST23" s="257"/>
      <c r="ASU23" s="257"/>
      <c r="ASV23" s="257"/>
      <c r="ASW23" s="257"/>
      <c r="ASX23" s="257"/>
      <c r="ASY23" s="257"/>
      <c r="ASZ23" s="257"/>
      <c r="ATA23" s="257"/>
      <c r="ATB23" s="257"/>
      <c r="ATC23" s="257"/>
      <c r="ATD23" s="257"/>
      <c r="ATE23" s="257"/>
      <c r="ATF23" s="257"/>
      <c r="ATG23" s="257"/>
      <c r="ATH23" s="257"/>
      <c r="ATI23" s="257"/>
      <c r="ATJ23" s="257"/>
      <c r="ATK23" s="257"/>
      <c r="ATL23" s="257"/>
      <c r="ATM23" s="257"/>
      <c r="ATN23" s="257"/>
      <c r="ATO23" s="257"/>
      <c r="ATP23" s="257"/>
      <c r="ATQ23" s="257"/>
      <c r="ATR23" s="257"/>
      <c r="ATS23" s="257"/>
      <c r="ATT23" s="257"/>
      <c r="ATU23" s="257"/>
      <c r="ATV23" s="257"/>
      <c r="ATW23" s="257"/>
      <c r="ATX23" s="257"/>
      <c r="ATY23" s="257"/>
      <c r="ATZ23" s="257"/>
      <c r="AUA23" s="257"/>
      <c r="AUB23" s="257"/>
      <c r="AUC23" s="257"/>
      <c r="AUD23" s="257"/>
      <c r="AUE23" s="257"/>
      <c r="AUF23" s="257"/>
      <c r="AUG23" s="257"/>
      <c r="AUH23" s="257"/>
      <c r="AUI23" s="257"/>
      <c r="AUJ23" s="257"/>
      <c r="AUK23" s="257"/>
      <c r="AUL23" s="257"/>
      <c r="AUM23" s="257"/>
      <c r="AUN23" s="257"/>
      <c r="AUO23" s="257"/>
      <c r="AUP23" s="257"/>
      <c r="AUQ23" s="257"/>
      <c r="AUR23" s="257"/>
      <c r="AUS23" s="257"/>
      <c r="AUT23" s="257"/>
      <c r="AUU23" s="257"/>
      <c r="AUV23" s="257"/>
      <c r="AUW23" s="257"/>
      <c r="AUX23" s="257"/>
      <c r="AUY23" s="257"/>
      <c r="AUZ23" s="257"/>
      <c r="AVA23" s="257"/>
      <c r="AVB23" s="257"/>
      <c r="AVC23" s="257"/>
      <c r="AVD23" s="257"/>
      <c r="AVE23" s="257"/>
      <c r="AVF23" s="257"/>
      <c r="AVG23" s="257"/>
      <c r="AVH23" s="257"/>
      <c r="AVI23" s="257"/>
      <c r="AVJ23" s="257"/>
      <c r="AVK23" s="257"/>
      <c r="AVL23" s="257"/>
      <c r="AVM23" s="257"/>
      <c r="AVN23" s="257"/>
      <c r="AVO23" s="257"/>
      <c r="AVP23" s="257"/>
      <c r="AVQ23" s="257"/>
      <c r="AVR23" s="257"/>
      <c r="AVS23" s="257"/>
      <c r="AVT23" s="257"/>
      <c r="AVU23" s="257"/>
      <c r="AVV23" s="257"/>
      <c r="AVW23" s="257"/>
      <c r="AVX23" s="257"/>
      <c r="AVY23" s="257"/>
      <c r="AVZ23" s="257"/>
      <c r="AWA23" s="257"/>
      <c r="AWB23" s="257"/>
      <c r="AWC23" s="257"/>
      <c r="AWD23" s="257"/>
      <c r="AWE23" s="257"/>
      <c r="AWF23" s="257"/>
      <c r="AWG23" s="257"/>
      <c r="AWH23" s="257"/>
      <c r="AWI23" s="257"/>
      <c r="AWJ23" s="257"/>
      <c r="AWK23" s="257"/>
      <c r="AWL23" s="257"/>
      <c r="AWM23" s="257"/>
      <c r="AWN23" s="257"/>
      <c r="AWO23" s="257"/>
      <c r="AWP23" s="257"/>
      <c r="AWQ23" s="257"/>
      <c r="AWR23" s="257"/>
      <c r="AWS23" s="257"/>
      <c r="AWT23" s="257"/>
      <c r="AWU23" s="257"/>
      <c r="AWV23" s="257"/>
      <c r="AWW23" s="257"/>
      <c r="AWX23" s="257"/>
      <c r="AWY23" s="257"/>
      <c r="AWZ23" s="257"/>
      <c r="AXA23" s="257"/>
      <c r="AXB23" s="257"/>
      <c r="AXC23" s="257"/>
      <c r="AXD23" s="257"/>
      <c r="AXE23" s="257"/>
      <c r="AXF23" s="257"/>
      <c r="AXG23" s="257"/>
      <c r="AXH23" s="257"/>
      <c r="AXI23" s="257"/>
      <c r="AXJ23" s="257"/>
      <c r="AXK23" s="257"/>
      <c r="AXL23" s="257"/>
      <c r="AXM23" s="257"/>
      <c r="AXN23" s="257"/>
      <c r="AXO23" s="257"/>
      <c r="AXP23" s="257"/>
      <c r="AXQ23" s="257"/>
      <c r="AXR23" s="257"/>
      <c r="AXS23" s="257"/>
      <c r="AXT23" s="257"/>
      <c r="AXU23" s="257"/>
      <c r="AXV23" s="257"/>
      <c r="AXW23" s="257"/>
      <c r="AXX23" s="257"/>
      <c r="AXY23" s="257"/>
      <c r="AXZ23" s="257"/>
      <c r="AYA23" s="257"/>
      <c r="AYB23" s="257"/>
      <c r="AYC23" s="257"/>
      <c r="AYD23" s="257"/>
      <c r="AYE23" s="257"/>
      <c r="AYF23" s="257"/>
      <c r="AYG23" s="257"/>
      <c r="AYH23" s="257"/>
      <c r="AYI23" s="257"/>
      <c r="AYJ23" s="257"/>
      <c r="AYK23" s="257"/>
      <c r="AYL23" s="257"/>
      <c r="AYM23" s="257"/>
      <c r="AYN23" s="257"/>
      <c r="AYO23" s="257"/>
      <c r="AYP23" s="257"/>
      <c r="AYQ23" s="257"/>
      <c r="AYR23" s="257"/>
      <c r="AYS23" s="257"/>
      <c r="AYT23" s="257"/>
      <c r="AYU23" s="257"/>
      <c r="AYV23" s="257"/>
      <c r="AYW23" s="257"/>
      <c r="AYX23" s="257"/>
      <c r="AYY23" s="257"/>
      <c r="AYZ23" s="257"/>
      <c r="AZA23" s="257"/>
      <c r="AZB23" s="257"/>
      <c r="AZC23" s="257"/>
      <c r="AZD23" s="257"/>
      <c r="AZE23" s="257"/>
      <c r="AZF23" s="257"/>
      <c r="AZG23" s="257"/>
      <c r="AZH23" s="257"/>
      <c r="AZI23" s="257"/>
      <c r="AZJ23" s="257"/>
      <c r="AZK23" s="257"/>
      <c r="AZL23" s="257"/>
      <c r="AZM23" s="257"/>
      <c r="AZN23" s="257"/>
      <c r="AZO23" s="257"/>
      <c r="AZP23" s="257"/>
      <c r="AZQ23" s="257"/>
      <c r="AZR23" s="257"/>
      <c r="AZS23" s="257"/>
      <c r="AZT23" s="257"/>
      <c r="AZU23" s="257"/>
      <c r="AZV23" s="257"/>
      <c r="AZW23" s="257"/>
      <c r="AZX23" s="257"/>
      <c r="AZY23" s="257"/>
      <c r="AZZ23" s="257"/>
      <c r="BAA23" s="257"/>
      <c r="BAB23" s="257"/>
      <c r="BAC23" s="257"/>
      <c r="BAD23" s="257"/>
      <c r="BAE23" s="257"/>
      <c r="BAF23" s="257"/>
      <c r="BAG23" s="257"/>
      <c r="BAH23" s="257"/>
      <c r="BAI23" s="257"/>
      <c r="BAJ23" s="257"/>
      <c r="BAK23" s="257"/>
      <c r="BAL23" s="257"/>
      <c r="BAM23" s="257"/>
      <c r="BAN23" s="257"/>
      <c r="BAO23" s="257"/>
      <c r="BAP23" s="257"/>
      <c r="BAQ23" s="257"/>
      <c r="BAR23" s="257"/>
      <c r="BAS23" s="257"/>
      <c r="BAT23" s="257"/>
      <c r="BAU23" s="257"/>
      <c r="BAV23" s="257"/>
      <c r="BAW23" s="257"/>
      <c r="BAX23" s="257"/>
      <c r="BAY23" s="257"/>
      <c r="BAZ23" s="257"/>
      <c r="BBA23" s="257"/>
      <c r="BBB23" s="257"/>
      <c r="BBC23" s="257"/>
      <c r="BBD23" s="257"/>
      <c r="BBE23" s="257"/>
      <c r="BBF23" s="257"/>
      <c r="BBG23" s="257"/>
      <c r="BBH23" s="257"/>
      <c r="BBI23" s="257"/>
      <c r="BBJ23" s="257"/>
      <c r="BBK23" s="257"/>
      <c r="BBL23" s="257"/>
      <c r="BBM23" s="257"/>
      <c r="BBN23" s="257"/>
      <c r="BBO23" s="257"/>
      <c r="BBP23" s="257"/>
      <c r="BBQ23" s="257"/>
      <c r="BBR23" s="257"/>
      <c r="BBS23" s="257"/>
      <c r="BBT23" s="257"/>
      <c r="BBU23" s="257"/>
      <c r="BBV23" s="257"/>
      <c r="BBW23" s="257"/>
      <c r="BBX23" s="257"/>
      <c r="BBY23" s="257"/>
      <c r="BBZ23" s="257"/>
      <c r="BCA23" s="257"/>
      <c r="BCB23" s="257"/>
      <c r="BCC23" s="257"/>
      <c r="BCD23" s="257"/>
      <c r="BCE23" s="257"/>
      <c r="BCF23" s="257"/>
      <c r="BCG23" s="257"/>
      <c r="BCH23" s="257"/>
      <c r="BCI23" s="257"/>
      <c r="BCJ23" s="257"/>
      <c r="BCK23" s="257"/>
      <c r="BCL23" s="257"/>
      <c r="BCM23" s="257"/>
      <c r="BCN23" s="257"/>
      <c r="BCO23" s="257"/>
      <c r="BCP23" s="257"/>
      <c r="BCQ23" s="257"/>
      <c r="BCR23" s="257"/>
      <c r="BCS23" s="257"/>
      <c r="BCT23" s="257"/>
      <c r="BCU23" s="257"/>
      <c r="BCV23" s="257"/>
      <c r="BCW23" s="257"/>
      <c r="BCX23" s="257"/>
      <c r="BCY23" s="257"/>
      <c r="BCZ23" s="257"/>
      <c r="BDA23" s="257"/>
      <c r="BDB23" s="257"/>
      <c r="BDC23" s="257"/>
      <c r="BDD23" s="257"/>
      <c r="BDE23" s="257"/>
      <c r="BDF23" s="257"/>
      <c r="BDG23" s="257"/>
      <c r="BDH23" s="257"/>
      <c r="BDI23" s="257"/>
      <c r="BDJ23" s="257"/>
      <c r="BDK23" s="257"/>
      <c r="BDL23" s="257"/>
      <c r="BDM23" s="257"/>
      <c r="BDN23" s="257"/>
      <c r="BDO23" s="257"/>
      <c r="BDP23" s="257"/>
      <c r="BDQ23" s="257"/>
      <c r="BDR23" s="257"/>
      <c r="BDS23" s="257"/>
      <c r="BDT23" s="257"/>
      <c r="BDU23" s="257"/>
      <c r="BDV23" s="257"/>
      <c r="BDW23" s="257"/>
      <c r="BDX23" s="257"/>
      <c r="BDY23" s="257"/>
      <c r="BDZ23" s="257"/>
      <c r="BEA23" s="257"/>
      <c r="BEB23" s="257"/>
      <c r="BEC23" s="257"/>
      <c r="BED23" s="257"/>
      <c r="BEE23" s="257"/>
      <c r="BEF23" s="257"/>
      <c r="BEG23" s="257"/>
      <c r="BEH23" s="257"/>
      <c r="BEI23" s="257"/>
      <c r="BEJ23" s="257"/>
      <c r="BEK23" s="257"/>
      <c r="BEL23" s="257"/>
      <c r="BEM23" s="257"/>
      <c r="BEN23" s="257"/>
      <c r="BEO23" s="257"/>
      <c r="BEP23" s="257"/>
      <c r="BEQ23" s="257"/>
      <c r="BER23" s="257"/>
      <c r="BES23" s="257"/>
      <c r="BET23" s="257"/>
      <c r="BEU23" s="257"/>
      <c r="BEV23" s="257"/>
      <c r="BEW23" s="257"/>
      <c r="BEX23" s="257"/>
      <c r="BEY23" s="257"/>
      <c r="BEZ23" s="257"/>
      <c r="BFA23" s="257"/>
      <c r="BFB23" s="257"/>
      <c r="BFC23" s="257"/>
      <c r="BFD23" s="257"/>
      <c r="BFE23" s="257"/>
      <c r="BFF23" s="257"/>
      <c r="BFG23" s="257"/>
      <c r="BFH23" s="257"/>
      <c r="BFI23" s="257"/>
      <c r="BFJ23" s="257"/>
      <c r="BFK23" s="257"/>
      <c r="BFL23" s="257"/>
      <c r="BFM23" s="257"/>
      <c r="BFN23" s="257"/>
      <c r="BFO23" s="257"/>
      <c r="BFP23" s="257"/>
      <c r="BFQ23" s="257"/>
      <c r="BFR23" s="257"/>
      <c r="BFS23" s="257"/>
      <c r="BFT23" s="257"/>
      <c r="BFU23" s="257"/>
      <c r="BFV23" s="257"/>
      <c r="BFW23" s="257"/>
      <c r="BFX23" s="257"/>
      <c r="BFY23" s="257"/>
      <c r="BFZ23" s="257"/>
      <c r="BGA23" s="257"/>
      <c r="BGB23" s="257"/>
      <c r="BGC23" s="257"/>
      <c r="BGD23" s="257"/>
      <c r="BGE23" s="257"/>
      <c r="BGF23" s="257"/>
      <c r="BGG23" s="257"/>
      <c r="BGH23" s="257"/>
      <c r="BGI23" s="257"/>
      <c r="BGJ23" s="257"/>
      <c r="BGK23" s="257"/>
      <c r="BGL23" s="257"/>
      <c r="BGM23" s="257"/>
      <c r="BGN23" s="257"/>
      <c r="BGO23" s="257"/>
      <c r="BGP23" s="257"/>
      <c r="BGQ23" s="257"/>
      <c r="BGR23" s="257"/>
      <c r="BGS23" s="257"/>
      <c r="BGT23" s="257"/>
      <c r="BGU23" s="257"/>
      <c r="BGV23" s="257"/>
      <c r="BGW23" s="257"/>
      <c r="BGX23" s="257"/>
      <c r="BGY23" s="257"/>
      <c r="BGZ23" s="257"/>
      <c r="BHA23" s="257"/>
      <c r="BHB23" s="257"/>
      <c r="BHC23" s="257"/>
      <c r="BHD23" s="257"/>
      <c r="BHE23" s="257"/>
      <c r="BHF23" s="257"/>
      <c r="BHG23" s="257"/>
      <c r="BHH23" s="257"/>
      <c r="BHI23" s="257"/>
      <c r="BHJ23" s="257"/>
      <c r="BHK23" s="257"/>
      <c r="BHL23" s="257"/>
      <c r="BHM23" s="257"/>
      <c r="BHN23" s="257"/>
      <c r="BHO23" s="257"/>
      <c r="BHP23" s="257"/>
      <c r="BHQ23" s="257"/>
      <c r="BHR23" s="257"/>
      <c r="BHS23" s="257"/>
      <c r="BHT23" s="257"/>
      <c r="BHU23" s="257"/>
      <c r="BHV23" s="257"/>
      <c r="BHW23" s="257"/>
      <c r="BHX23" s="257"/>
      <c r="BHY23" s="257"/>
      <c r="BHZ23" s="257"/>
      <c r="BIA23" s="257"/>
      <c r="BIB23" s="257"/>
      <c r="BIC23" s="257"/>
      <c r="BID23" s="257"/>
      <c r="BIE23" s="257"/>
      <c r="BIF23" s="257"/>
      <c r="BIG23" s="257"/>
      <c r="BIH23" s="257"/>
      <c r="BII23" s="257"/>
      <c r="BIJ23" s="257"/>
      <c r="BIK23" s="257"/>
      <c r="BIL23" s="257"/>
      <c r="BIM23" s="257"/>
      <c r="BIN23" s="257"/>
      <c r="BIO23" s="257"/>
      <c r="BIP23" s="257"/>
      <c r="BIQ23" s="257"/>
      <c r="BIR23" s="257"/>
      <c r="BIS23" s="257"/>
      <c r="BIT23" s="257"/>
      <c r="BIU23" s="257"/>
      <c r="BIV23" s="257"/>
      <c r="BIW23" s="257"/>
      <c r="BIX23" s="257"/>
      <c r="BIY23" s="257"/>
      <c r="BIZ23" s="257"/>
      <c r="BJA23" s="257"/>
      <c r="BJB23" s="257"/>
      <c r="BJC23" s="257"/>
      <c r="BJD23" s="257"/>
      <c r="BJE23" s="257"/>
      <c r="BJF23" s="257"/>
      <c r="BJG23" s="257"/>
      <c r="BJH23" s="257"/>
      <c r="BJI23" s="257"/>
      <c r="BJJ23" s="257"/>
      <c r="BJK23" s="257"/>
      <c r="BJL23" s="257"/>
      <c r="BJM23" s="257"/>
      <c r="BJN23" s="257"/>
      <c r="BJO23" s="257"/>
      <c r="BJP23" s="257"/>
      <c r="BJQ23" s="257"/>
      <c r="BJR23" s="257"/>
      <c r="BJS23" s="257"/>
      <c r="BJT23" s="257"/>
      <c r="BJU23" s="257"/>
      <c r="BJV23" s="257"/>
      <c r="BJW23" s="257"/>
      <c r="BJX23" s="257"/>
      <c r="BJY23" s="257"/>
      <c r="BJZ23" s="257"/>
      <c r="BKA23" s="257"/>
      <c r="BKB23" s="257"/>
      <c r="BKC23" s="257"/>
      <c r="BKD23" s="257"/>
      <c r="BKE23" s="257"/>
      <c r="BKF23" s="257"/>
      <c r="BKG23" s="257"/>
      <c r="BKH23" s="257"/>
      <c r="BKI23" s="257"/>
      <c r="BKJ23" s="257"/>
      <c r="BKK23" s="257"/>
      <c r="BKL23" s="257"/>
      <c r="BKM23" s="257"/>
      <c r="BKN23" s="257"/>
      <c r="BKO23" s="257"/>
      <c r="BKP23" s="257"/>
      <c r="BKQ23" s="257"/>
      <c r="BKR23" s="257"/>
      <c r="BKS23" s="257"/>
      <c r="BKT23" s="257"/>
      <c r="BKU23" s="257"/>
      <c r="BKV23" s="257"/>
      <c r="BKW23" s="257"/>
      <c r="BKX23" s="257"/>
      <c r="BKY23" s="257"/>
      <c r="BKZ23" s="257"/>
      <c r="BLA23" s="257"/>
      <c r="BLB23" s="257"/>
      <c r="BLC23" s="257"/>
      <c r="BLD23" s="257"/>
      <c r="BLE23" s="257"/>
      <c r="BLF23" s="257"/>
      <c r="BLG23" s="257"/>
      <c r="BLH23" s="257"/>
      <c r="BLI23" s="257"/>
      <c r="BLJ23" s="257"/>
      <c r="BLK23" s="257"/>
      <c r="BLL23" s="257"/>
      <c r="BLM23" s="257"/>
      <c r="BLN23" s="257"/>
      <c r="BLO23" s="257"/>
      <c r="BLP23" s="257"/>
      <c r="BLQ23" s="257"/>
      <c r="BLR23" s="257"/>
      <c r="BLS23" s="257"/>
      <c r="BLT23" s="257"/>
      <c r="BLU23" s="257"/>
      <c r="BLV23" s="257"/>
      <c r="BLW23" s="257"/>
      <c r="BLX23" s="257"/>
      <c r="BLY23" s="257"/>
      <c r="BLZ23" s="257"/>
      <c r="BMA23" s="257"/>
      <c r="BMB23" s="257"/>
      <c r="BMC23" s="257"/>
      <c r="BMD23" s="257"/>
      <c r="BME23" s="257"/>
      <c r="BMF23" s="257"/>
      <c r="BMG23" s="257"/>
      <c r="BMH23" s="257"/>
      <c r="BMI23" s="257"/>
      <c r="BMJ23" s="257"/>
      <c r="BMK23" s="257"/>
      <c r="BML23" s="257"/>
      <c r="BMM23" s="257"/>
      <c r="BMN23" s="257"/>
      <c r="BMO23" s="257"/>
      <c r="BMP23" s="257"/>
      <c r="BMQ23" s="257"/>
      <c r="BMR23" s="257"/>
      <c r="BMS23" s="257"/>
      <c r="BMT23" s="257"/>
      <c r="BMU23" s="257"/>
      <c r="BMV23" s="257"/>
      <c r="BMW23" s="257"/>
      <c r="BMX23" s="257"/>
      <c r="BMY23" s="257"/>
      <c r="BMZ23" s="257"/>
      <c r="BNA23" s="257"/>
      <c r="BNB23" s="257"/>
      <c r="BNC23" s="257"/>
      <c r="BND23" s="257"/>
      <c r="BNE23" s="257"/>
      <c r="BNF23" s="257"/>
      <c r="BNG23" s="257"/>
      <c r="BNH23" s="257"/>
      <c r="BNI23" s="257"/>
      <c r="BNJ23" s="257"/>
      <c r="BNK23" s="257"/>
      <c r="BNL23" s="257"/>
      <c r="BNM23" s="257"/>
      <c r="BNN23" s="257"/>
      <c r="BNO23" s="257"/>
      <c r="BNP23" s="257"/>
      <c r="BNQ23" s="257"/>
      <c r="BNR23" s="257"/>
      <c r="BNS23" s="257"/>
      <c r="BNT23" s="257"/>
      <c r="BNU23" s="257"/>
      <c r="BNV23" s="257"/>
      <c r="BNW23" s="257"/>
      <c r="BNX23" s="257"/>
      <c r="BNY23" s="257"/>
      <c r="BNZ23" s="257"/>
      <c r="BOA23" s="257"/>
      <c r="BOB23" s="257"/>
      <c r="BOC23" s="257"/>
      <c r="BOD23" s="257"/>
      <c r="BOE23" s="257"/>
      <c r="BOF23" s="257"/>
      <c r="BOG23" s="257"/>
      <c r="BOH23" s="257"/>
      <c r="BOI23" s="257"/>
      <c r="BOJ23" s="257"/>
      <c r="BOK23" s="257"/>
      <c r="BOL23" s="257"/>
      <c r="BOM23" s="257"/>
      <c r="BON23" s="257"/>
      <c r="BOO23" s="257"/>
      <c r="BOP23" s="257"/>
      <c r="BOQ23" s="257"/>
      <c r="BOR23" s="257"/>
      <c r="BOS23" s="257"/>
      <c r="BOT23" s="257"/>
      <c r="BOU23" s="257"/>
      <c r="BOV23" s="257"/>
      <c r="BOW23" s="257"/>
      <c r="BOX23" s="257"/>
      <c r="BOY23" s="257"/>
      <c r="BOZ23" s="257"/>
      <c r="BPA23" s="257"/>
      <c r="BPB23" s="257"/>
      <c r="BPC23" s="257"/>
      <c r="BPD23" s="257"/>
      <c r="BPE23" s="257"/>
      <c r="BPF23" s="257"/>
      <c r="BPG23" s="257"/>
      <c r="BPH23" s="257"/>
      <c r="BPI23" s="257"/>
      <c r="BPJ23" s="257"/>
      <c r="BPK23" s="257"/>
      <c r="BPL23" s="257"/>
      <c r="BPM23" s="257"/>
      <c r="BPN23" s="257"/>
      <c r="BPO23" s="257"/>
      <c r="BPP23" s="257"/>
      <c r="BPQ23" s="257"/>
      <c r="BPR23" s="257"/>
      <c r="BPS23" s="257"/>
      <c r="BPT23" s="257"/>
      <c r="BPU23" s="257"/>
      <c r="BPV23" s="257"/>
      <c r="BPW23" s="257"/>
      <c r="BPX23" s="257"/>
      <c r="BPY23" s="257"/>
      <c r="BPZ23" s="257"/>
      <c r="BQA23" s="257"/>
      <c r="BQB23" s="257"/>
      <c r="BQC23" s="257"/>
      <c r="BQD23" s="257"/>
      <c r="BQE23" s="257"/>
      <c r="BQF23" s="257"/>
      <c r="BQG23" s="257"/>
      <c r="BQH23" s="257"/>
      <c r="BQI23" s="257"/>
      <c r="BQJ23" s="257"/>
      <c r="BQK23" s="257"/>
      <c r="BQL23" s="257"/>
      <c r="BQM23" s="257"/>
      <c r="BQN23" s="257"/>
      <c r="BQO23" s="257"/>
      <c r="BQP23" s="257"/>
      <c r="BQQ23" s="257"/>
      <c r="BQR23" s="257"/>
      <c r="BQS23" s="257"/>
      <c r="BQT23" s="257"/>
      <c r="BQU23" s="257"/>
      <c r="BQV23" s="257"/>
      <c r="BQW23" s="257"/>
      <c r="BQX23" s="257"/>
      <c r="BQY23" s="257"/>
      <c r="BQZ23" s="257"/>
      <c r="BRA23" s="257"/>
      <c r="BRB23" s="257"/>
      <c r="BRC23" s="257"/>
      <c r="BRD23" s="257"/>
      <c r="BRE23" s="257"/>
      <c r="BRF23" s="257"/>
      <c r="BRG23" s="257"/>
      <c r="BRH23" s="257"/>
      <c r="BRI23" s="257"/>
      <c r="BRJ23" s="257"/>
      <c r="BRK23" s="257"/>
      <c r="BRL23" s="257"/>
      <c r="BRM23" s="257"/>
      <c r="BRN23" s="257"/>
      <c r="BRO23" s="257"/>
      <c r="BRP23" s="257"/>
      <c r="BRQ23" s="257"/>
      <c r="BRR23" s="257"/>
      <c r="BRS23" s="257"/>
      <c r="BRT23" s="257"/>
      <c r="BRU23" s="257"/>
      <c r="BRV23" s="257"/>
      <c r="BRW23" s="257"/>
      <c r="BRX23" s="257"/>
      <c r="BRY23" s="257"/>
      <c r="BRZ23" s="257"/>
      <c r="BSA23" s="257"/>
      <c r="BSB23" s="257"/>
      <c r="BSC23" s="257"/>
      <c r="BSD23" s="257"/>
      <c r="BSE23" s="257"/>
      <c r="BSF23" s="257"/>
      <c r="BSG23" s="257"/>
      <c r="BSH23" s="257"/>
      <c r="BSI23" s="257"/>
      <c r="BSJ23" s="257"/>
      <c r="BSK23" s="257"/>
      <c r="BSL23" s="257"/>
      <c r="BSM23" s="257"/>
      <c r="BSN23" s="257"/>
      <c r="BSO23" s="257"/>
      <c r="BSP23" s="257"/>
      <c r="BSQ23" s="257"/>
      <c r="BSR23" s="257"/>
      <c r="BSS23" s="257"/>
      <c r="BST23" s="257"/>
      <c r="BSU23" s="257"/>
      <c r="BSV23" s="257"/>
      <c r="BSW23" s="257"/>
      <c r="BSX23" s="257"/>
      <c r="BSY23" s="257"/>
      <c r="BSZ23" s="257"/>
      <c r="BTA23" s="257"/>
      <c r="BTB23" s="257"/>
      <c r="BTC23" s="257"/>
      <c r="BTD23" s="257"/>
      <c r="BTE23" s="257"/>
      <c r="BTF23" s="257"/>
      <c r="BTG23" s="257"/>
      <c r="BTH23" s="257"/>
      <c r="BTI23" s="257"/>
      <c r="BTJ23" s="257"/>
      <c r="BTK23" s="257"/>
      <c r="BTL23" s="257"/>
      <c r="BTM23" s="257"/>
      <c r="BTN23" s="257"/>
      <c r="BTO23" s="257"/>
      <c r="BTP23" s="257"/>
      <c r="BTQ23" s="257"/>
      <c r="BTR23" s="257"/>
      <c r="BTS23" s="257"/>
      <c r="BTT23" s="257"/>
      <c r="BTU23" s="257"/>
      <c r="BTV23" s="257"/>
      <c r="BTW23" s="257"/>
      <c r="BTX23" s="257"/>
      <c r="BTY23" s="257"/>
      <c r="BTZ23" s="257"/>
      <c r="BUA23" s="257"/>
      <c r="BUB23" s="257"/>
      <c r="BUC23" s="257"/>
      <c r="BUD23" s="257"/>
      <c r="BUE23" s="257"/>
      <c r="BUF23" s="257"/>
      <c r="BUG23" s="257"/>
      <c r="BUH23" s="257"/>
      <c r="BUI23" s="257"/>
      <c r="BUJ23" s="257"/>
      <c r="BUK23" s="257"/>
      <c r="BUL23" s="257"/>
      <c r="BUM23" s="257"/>
      <c r="BUN23" s="257"/>
      <c r="BUO23" s="257"/>
      <c r="BUP23" s="257"/>
      <c r="BUQ23" s="257"/>
      <c r="BUR23" s="257"/>
      <c r="BUS23" s="257"/>
      <c r="BUT23" s="257"/>
      <c r="BUU23" s="257"/>
      <c r="BUV23" s="257"/>
      <c r="BUW23" s="257"/>
      <c r="BUX23" s="257"/>
      <c r="BUY23" s="257"/>
      <c r="BUZ23" s="257"/>
      <c r="BVA23" s="257"/>
      <c r="BVB23" s="257"/>
      <c r="BVC23" s="257"/>
      <c r="BVD23" s="257"/>
      <c r="BVE23" s="257"/>
      <c r="BVF23" s="257"/>
      <c r="BVG23" s="257"/>
      <c r="BVH23" s="257"/>
      <c r="BVI23" s="257"/>
      <c r="BVJ23" s="257"/>
      <c r="BVK23" s="257"/>
      <c r="BVL23" s="257"/>
      <c r="BVM23" s="257"/>
      <c r="BVN23" s="257"/>
      <c r="BVO23" s="257"/>
      <c r="BVP23" s="257"/>
      <c r="BVQ23" s="257"/>
      <c r="BVR23" s="257"/>
      <c r="BVS23" s="257"/>
      <c r="BVT23" s="257"/>
      <c r="BVU23" s="257"/>
      <c r="BVV23" s="257"/>
      <c r="BVW23" s="257"/>
      <c r="BVX23" s="257"/>
      <c r="BVY23" s="257"/>
      <c r="BVZ23" s="257"/>
      <c r="BWA23" s="257"/>
      <c r="BWB23" s="257"/>
      <c r="BWC23" s="257"/>
      <c r="BWD23" s="257"/>
      <c r="BWE23" s="257"/>
      <c r="BWF23" s="257"/>
      <c r="BWG23" s="257"/>
      <c r="BWH23" s="257"/>
      <c r="BWI23" s="257"/>
      <c r="BWJ23" s="257"/>
      <c r="BWK23" s="257"/>
      <c r="BWL23" s="257"/>
      <c r="BWM23" s="257"/>
      <c r="BWN23" s="257"/>
      <c r="BWO23" s="257"/>
      <c r="BWP23" s="257"/>
      <c r="BWQ23" s="257"/>
      <c r="BWR23" s="257"/>
      <c r="BWS23" s="257"/>
      <c r="BWT23" s="257"/>
      <c r="BWU23" s="257"/>
      <c r="BWV23" s="257"/>
      <c r="BWW23" s="257"/>
      <c r="BWX23" s="257"/>
      <c r="BWY23" s="257"/>
      <c r="BWZ23" s="257"/>
      <c r="BXA23" s="257"/>
      <c r="BXB23" s="257"/>
      <c r="BXC23" s="257"/>
      <c r="BXD23" s="257"/>
      <c r="BXE23" s="257"/>
      <c r="BXF23" s="257"/>
      <c r="BXG23" s="257"/>
      <c r="BXH23" s="257"/>
      <c r="BXI23" s="257"/>
      <c r="BXJ23" s="257"/>
      <c r="BXK23" s="257"/>
      <c r="BXL23" s="257"/>
      <c r="BXM23" s="257"/>
      <c r="BXN23" s="257"/>
      <c r="BXO23" s="257"/>
      <c r="BXP23" s="257"/>
      <c r="BXQ23" s="257"/>
      <c r="BXR23" s="257"/>
      <c r="BXS23" s="257"/>
      <c r="BXT23" s="257"/>
      <c r="BXU23" s="257"/>
      <c r="BXV23" s="257"/>
      <c r="BXW23" s="257"/>
      <c r="BXX23" s="257"/>
      <c r="BXY23" s="257"/>
      <c r="BXZ23" s="257"/>
      <c r="BYA23" s="257"/>
      <c r="BYB23" s="257"/>
      <c r="BYC23" s="257"/>
      <c r="BYD23" s="257"/>
      <c r="BYE23" s="257"/>
      <c r="BYF23" s="257"/>
      <c r="BYG23" s="257"/>
      <c r="BYH23" s="257"/>
      <c r="BYI23" s="257"/>
      <c r="BYJ23" s="257"/>
      <c r="BYK23" s="257"/>
      <c r="BYL23" s="257"/>
      <c r="BYM23" s="257"/>
      <c r="BYN23" s="257"/>
      <c r="BYO23" s="257"/>
      <c r="BYP23" s="257"/>
      <c r="BYQ23" s="257"/>
      <c r="BYR23" s="257"/>
      <c r="BYS23" s="257"/>
      <c r="BYT23" s="257"/>
      <c r="BYU23" s="257"/>
      <c r="BYV23" s="257"/>
      <c r="BYW23" s="257"/>
      <c r="BYX23" s="257"/>
      <c r="BYY23" s="257"/>
      <c r="BYZ23" s="257"/>
      <c r="BZA23" s="257"/>
      <c r="BZB23" s="257"/>
      <c r="BZC23" s="257"/>
      <c r="BZD23" s="257"/>
      <c r="BZE23" s="257"/>
      <c r="BZF23" s="257"/>
      <c r="BZG23" s="257"/>
      <c r="BZH23" s="257"/>
      <c r="BZI23" s="257"/>
      <c r="BZJ23" s="257"/>
      <c r="BZK23" s="257"/>
      <c r="BZL23" s="257"/>
      <c r="BZM23" s="257"/>
      <c r="BZN23" s="257"/>
      <c r="BZO23" s="257"/>
      <c r="BZP23" s="257"/>
      <c r="BZQ23" s="257"/>
      <c r="BZR23" s="257"/>
      <c r="BZS23" s="257"/>
      <c r="BZT23" s="257"/>
      <c r="BZU23" s="257"/>
      <c r="BZV23" s="257"/>
      <c r="BZW23" s="257"/>
      <c r="BZX23" s="257"/>
      <c r="BZY23" s="257"/>
      <c r="BZZ23" s="257"/>
      <c r="CAA23" s="257"/>
      <c r="CAB23" s="257"/>
      <c r="CAC23" s="257"/>
      <c r="CAD23" s="257"/>
      <c r="CAE23" s="257"/>
      <c r="CAF23" s="257"/>
      <c r="CAG23" s="257"/>
      <c r="CAH23" s="257"/>
      <c r="CAI23" s="257"/>
      <c r="CAJ23" s="257"/>
      <c r="CAK23" s="257"/>
      <c r="CAL23" s="257"/>
      <c r="CAM23" s="257"/>
      <c r="CAN23" s="257"/>
      <c r="CAO23" s="257"/>
      <c r="CAP23" s="257"/>
      <c r="CAQ23" s="257"/>
      <c r="CAR23" s="257"/>
      <c r="CAS23" s="257"/>
      <c r="CAT23" s="257"/>
      <c r="CAU23" s="257"/>
      <c r="CAV23" s="257"/>
      <c r="CAW23" s="257"/>
      <c r="CAX23" s="257"/>
      <c r="CAY23" s="257"/>
      <c r="CAZ23" s="257"/>
      <c r="CBA23" s="257"/>
      <c r="CBB23" s="257"/>
      <c r="CBC23" s="257"/>
      <c r="CBD23" s="257"/>
      <c r="CBE23" s="257"/>
      <c r="CBF23" s="257"/>
      <c r="CBG23" s="257"/>
      <c r="CBH23" s="257"/>
      <c r="CBI23" s="257"/>
      <c r="CBJ23" s="257"/>
      <c r="CBK23" s="257"/>
      <c r="CBL23" s="257"/>
      <c r="CBM23" s="257"/>
      <c r="CBN23" s="257"/>
      <c r="CBO23" s="257"/>
      <c r="CBP23" s="257"/>
      <c r="CBQ23" s="257"/>
      <c r="CBR23" s="257"/>
      <c r="CBS23" s="257"/>
      <c r="CBT23" s="257"/>
      <c r="CBU23" s="257"/>
      <c r="CBV23" s="257"/>
      <c r="CBW23" s="257"/>
      <c r="CBX23" s="257"/>
      <c r="CBY23" s="257"/>
      <c r="CBZ23" s="257"/>
      <c r="CCA23" s="257"/>
      <c r="CCB23" s="257"/>
      <c r="CCC23" s="257"/>
      <c r="CCD23" s="257"/>
      <c r="CCE23" s="257"/>
      <c r="CCF23" s="257"/>
      <c r="CCG23" s="257"/>
      <c r="CCH23" s="257"/>
      <c r="CCI23" s="257"/>
      <c r="CCJ23" s="257"/>
      <c r="CCK23" s="257"/>
      <c r="CCL23" s="257"/>
      <c r="CCM23" s="257"/>
      <c r="CCN23" s="257"/>
      <c r="CCO23" s="257"/>
      <c r="CCP23" s="257"/>
      <c r="CCQ23" s="257"/>
      <c r="CCR23" s="257"/>
      <c r="CCS23" s="257"/>
      <c r="CCT23" s="257"/>
      <c r="CCU23" s="257"/>
      <c r="CCV23" s="257"/>
      <c r="CCW23" s="257"/>
      <c r="CCX23" s="257"/>
      <c r="CCY23" s="257"/>
      <c r="CCZ23" s="257"/>
      <c r="CDA23" s="257"/>
      <c r="CDB23" s="257"/>
      <c r="CDC23" s="257"/>
      <c r="CDD23" s="257"/>
      <c r="CDE23" s="257"/>
      <c r="CDF23" s="257"/>
      <c r="CDG23" s="257"/>
      <c r="CDH23" s="257"/>
      <c r="CDI23" s="257"/>
      <c r="CDJ23" s="257"/>
      <c r="CDK23" s="257"/>
      <c r="CDL23" s="257"/>
      <c r="CDM23" s="257"/>
      <c r="CDN23" s="257"/>
      <c r="CDO23" s="257"/>
      <c r="CDP23" s="257"/>
      <c r="CDQ23" s="257"/>
      <c r="CDR23" s="257"/>
      <c r="CDS23" s="257"/>
      <c r="CDT23" s="257"/>
      <c r="CDU23" s="257"/>
      <c r="CDV23" s="257"/>
      <c r="CDW23" s="257"/>
      <c r="CDX23" s="257"/>
      <c r="CDY23" s="257"/>
      <c r="CDZ23" s="257"/>
      <c r="CEA23" s="257"/>
      <c r="CEB23" s="257"/>
      <c r="CEC23" s="257"/>
      <c r="CED23" s="257"/>
      <c r="CEE23" s="257"/>
      <c r="CEF23" s="257"/>
      <c r="CEG23" s="257"/>
      <c r="CEH23" s="257"/>
      <c r="CEI23" s="257"/>
      <c r="CEJ23" s="257"/>
      <c r="CEK23" s="257"/>
      <c r="CEL23" s="257"/>
      <c r="CEM23" s="257"/>
      <c r="CEN23" s="257"/>
      <c r="CEO23" s="257"/>
      <c r="CEP23" s="257"/>
      <c r="CEQ23" s="257"/>
      <c r="CER23" s="257"/>
      <c r="CES23" s="257"/>
      <c r="CET23" s="257"/>
      <c r="CEU23" s="257"/>
      <c r="CEV23" s="257"/>
      <c r="CEW23" s="257"/>
      <c r="CEX23" s="257"/>
      <c r="CEY23" s="257"/>
      <c r="CEZ23" s="257"/>
      <c r="CFA23" s="257"/>
      <c r="CFB23" s="257"/>
      <c r="CFC23" s="257"/>
      <c r="CFD23" s="257"/>
      <c r="CFE23" s="257"/>
      <c r="CFF23" s="257"/>
      <c r="CFG23" s="257"/>
      <c r="CFH23" s="257"/>
      <c r="CFI23" s="257"/>
      <c r="CFJ23" s="257"/>
      <c r="CFK23" s="257"/>
      <c r="CFL23" s="257"/>
      <c r="CFM23" s="257"/>
      <c r="CFN23" s="257"/>
      <c r="CFO23" s="257"/>
      <c r="CFP23" s="257"/>
      <c r="CFQ23" s="257"/>
      <c r="CFR23" s="257"/>
      <c r="CFS23" s="257"/>
      <c r="CFT23" s="257"/>
      <c r="CFU23" s="257"/>
      <c r="CFV23" s="257"/>
      <c r="CFW23" s="257"/>
      <c r="CFX23" s="257"/>
      <c r="CFY23" s="257"/>
      <c r="CFZ23" s="257"/>
      <c r="CGA23" s="257"/>
      <c r="CGB23" s="257"/>
      <c r="CGC23" s="257"/>
      <c r="CGD23" s="257"/>
      <c r="CGE23" s="257"/>
      <c r="CGF23" s="257"/>
      <c r="CGG23" s="257"/>
      <c r="CGH23" s="257"/>
      <c r="CGI23" s="257"/>
      <c r="CGJ23" s="257"/>
      <c r="CGK23" s="257"/>
      <c r="CGL23" s="257"/>
      <c r="CGM23" s="257"/>
      <c r="CGN23" s="257"/>
      <c r="CGO23" s="257"/>
      <c r="CGP23" s="257"/>
      <c r="CGQ23" s="257"/>
      <c r="CGR23" s="257"/>
      <c r="CGS23" s="257"/>
      <c r="CGT23" s="257"/>
      <c r="CGU23" s="257"/>
      <c r="CGV23" s="257"/>
      <c r="CGW23" s="257"/>
      <c r="CGX23" s="257"/>
      <c r="CGY23" s="257"/>
      <c r="CGZ23" s="257"/>
      <c r="CHA23" s="257"/>
      <c r="CHB23" s="257"/>
      <c r="CHC23" s="257"/>
      <c r="CHD23" s="257"/>
      <c r="CHE23" s="257"/>
      <c r="CHF23" s="257"/>
      <c r="CHG23" s="257"/>
      <c r="CHH23" s="257"/>
      <c r="CHI23" s="257"/>
      <c r="CHJ23" s="257"/>
      <c r="CHK23" s="257"/>
      <c r="CHL23" s="257"/>
      <c r="CHM23" s="257"/>
      <c r="CHN23" s="257"/>
      <c r="CHO23" s="257"/>
      <c r="CHP23" s="257"/>
      <c r="CHQ23" s="257"/>
      <c r="CHR23" s="257"/>
      <c r="CHS23" s="257"/>
      <c r="CHT23" s="257"/>
      <c r="CHU23" s="257"/>
      <c r="CHV23" s="257"/>
      <c r="CHW23" s="257"/>
      <c r="CHX23" s="257"/>
      <c r="CHY23" s="257"/>
      <c r="CHZ23" s="257"/>
      <c r="CIA23" s="257"/>
      <c r="CIB23" s="257"/>
      <c r="CIC23" s="257"/>
      <c r="CID23" s="257"/>
      <c r="CIE23" s="257"/>
      <c r="CIF23" s="257"/>
      <c r="CIG23" s="257"/>
      <c r="CIH23" s="257"/>
      <c r="CII23" s="257"/>
      <c r="CIJ23" s="257"/>
      <c r="CIK23" s="257"/>
      <c r="CIL23" s="257"/>
      <c r="CIM23" s="257"/>
      <c r="CIN23" s="257"/>
      <c r="CIO23" s="257"/>
      <c r="CIP23" s="257"/>
      <c r="CIQ23" s="257"/>
      <c r="CIR23" s="257"/>
      <c r="CIS23" s="257"/>
      <c r="CIT23" s="257"/>
      <c r="CIU23" s="257"/>
      <c r="CIV23" s="257"/>
      <c r="CIW23" s="257"/>
      <c r="CIX23" s="257"/>
      <c r="CIY23" s="257"/>
      <c r="CIZ23" s="257"/>
      <c r="CJA23" s="257"/>
      <c r="CJB23" s="257"/>
      <c r="CJC23" s="257"/>
      <c r="CJD23" s="257"/>
      <c r="CJE23" s="257"/>
      <c r="CJF23" s="257"/>
      <c r="CJG23" s="257"/>
      <c r="CJH23" s="257"/>
      <c r="CJI23" s="257"/>
      <c r="CJJ23" s="257"/>
      <c r="CJK23" s="257"/>
      <c r="CJL23" s="257"/>
      <c r="CJM23" s="257"/>
      <c r="CJN23" s="257"/>
      <c r="CJO23" s="257"/>
      <c r="CJP23" s="257"/>
      <c r="CJQ23" s="257"/>
      <c r="CJR23" s="257"/>
      <c r="CJS23" s="257"/>
      <c r="CJT23" s="257"/>
      <c r="CJU23" s="257"/>
      <c r="CJV23" s="257"/>
      <c r="CJW23" s="257"/>
      <c r="CJX23" s="257"/>
      <c r="CJY23" s="257"/>
      <c r="CJZ23" s="257"/>
      <c r="CKA23" s="257"/>
      <c r="CKB23" s="257"/>
      <c r="CKC23" s="257"/>
      <c r="CKD23" s="257"/>
      <c r="CKE23" s="257"/>
      <c r="CKF23" s="257"/>
      <c r="CKG23" s="257"/>
      <c r="CKH23" s="257"/>
      <c r="CKI23" s="257"/>
      <c r="CKJ23" s="257"/>
      <c r="CKK23" s="257"/>
      <c r="CKL23" s="257"/>
      <c r="CKM23" s="257"/>
      <c r="CKN23" s="257"/>
      <c r="CKO23" s="257"/>
      <c r="CKP23" s="257"/>
      <c r="CKQ23" s="257"/>
      <c r="CKR23" s="257"/>
      <c r="CKS23" s="257"/>
      <c r="CKT23" s="257"/>
      <c r="CKU23" s="257"/>
      <c r="CKV23" s="257"/>
      <c r="CKW23" s="257"/>
      <c r="CKX23" s="257"/>
      <c r="CKY23" s="257"/>
      <c r="CKZ23" s="257"/>
      <c r="CLA23" s="257"/>
      <c r="CLB23" s="257"/>
      <c r="CLC23" s="257"/>
      <c r="CLD23" s="257"/>
      <c r="CLE23" s="257"/>
      <c r="CLF23" s="257"/>
      <c r="CLG23" s="257"/>
      <c r="CLH23" s="257"/>
      <c r="CLI23" s="257"/>
      <c r="CLJ23" s="257"/>
      <c r="CLK23" s="257"/>
      <c r="CLL23" s="257"/>
      <c r="CLM23" s="257"/>
      <c r="CLN23" s="257"/>
      <c r="CLO23" s="257"/>
      <c r="CLP23" s="257"/>
      <c r="CLQ23" s="257"/>
      <c r="CLR23" s="257"/>
      <c r="CLS23" s="257"/>
      <c r="CLT23" s="257"/>
      <c r="CLU23" s="257"/>
      <c r="CLV23" s="257"/>
      <c r="CLW23" s="257"/>
      <c r="CLX23" s="257"/>
      <c r="CLY23" s="257"/>
      <c r="CLZ23" s="257"/>
      <c r="CMA23" s="257"/>
      <c r="CMB23" s="257"/>
      <c r="CMC23" s="257"/>
      <c r="CMD23" s="257"/>
      <c r="CME23" s="257"/>
      <c r="CMF23" s="257"/>
      <c r="CMG23" s="257"/>
      <c r="CMH23" s="257"/>
      <c r="CMI23" s="257"/>
      <c r="CMJ23" s="257"/>
      <c r="CMK23" s="257"/>
      <c r="CML23" s="257"/>
      <c r="CMM23" s="257"/>
      <c r="CMN23" s="257"/>
      <c r="CMO23" s="257"/>
      <c r="CMP23" s="257"/>
      <c r="CMQ23" s="257"/>
      <c r="CMR23" s="257"/>
      <c r="CMS23" s="257"/>
      <c r="CMT23" s="257"/>
      <c r="CMU23" s="257"/>
      <c r="CMV23" s="257"/>
      <c r="CMW23" s="257"/>
      <c r="CMX23" s="257"/>
      <c r="CMY23" s="257"/>
      <c r="CMZ23" s="257"/>
      <c r="CNA23" s="257"/>
      <c r="CNB23" s="257"/>
      <c r="CNC23" s="257"/>
      <c r="CND23" s="257"/>
      <c r="CNE23" s="257"/>
      <c r="CNF23" s="257"/>
      <c r="CNG23" s="257"/>
      <c r="CNH23" s="257"/>
      <c r="CNI23" s="257"/>
      <c r="CNJ23" s="257"/>
      <c r="CNK23" s="257"/>
      <c r="CNL23" s="257"/>
      <c r="CNM23" s="257"/>
      <c r="CNN23" s="257"/>
      <c r="CNO23" s="257"/>
      <c r="CNP23" s="257"/>
      <c r="CNQ23" s="257"/>
      <c r="CNR23" s="257"/>
      <c r="CNS23" s="257"/>
      <c r="CNT23" s="257"/>
      <c r="CNU23" s="257"/>
      <c r="CNV23" s="257"/>
      <c r="CNW23" s="257"/>
      <c r="CNX23" s="257"/>
      <c r="CNY23" s="257"/>
      <c r="CNZ23" s="257"/>
      <c r="COA23" s="257"/>
      <c r="COB23" s="257"/>
      <c r="COC23" s="257"/>
      <c r="COD23" s="257"/>
      <c r="COE23" s="257"/>
      <c r="COF23" s="257"/>
      <c r="COG23" s="257"/>
      <c r="COH23" s="257"/>
      <c r="COI23" s="257"/>
      <c r="COJ23" s="257"/>
      <c r="COK23" s="257"/>
      <c r="COL23" s="257"/>
      <c r="COM23" s="257"/>
      <c r="CON23" s="257"/>
      <c r="COO23" s="257"/>
      <c r="COP23" s="257"/>
      <c r="COQ23" s="257"/>
      <c r="COR23" s="257"/>
      <c r="COS23" s="257"/>
      <c r="COT23" s="257"/>
      <c r="COU23" s="257"/>
      <c r="COV23" s="257"/>
      <c r="COW23" s="257"/>
      <c r="COX23" s="257"/>
      <c r="COY23" s="257"/>
      <c r="COZ23" s="257"/>
      <c r="CPA23" s="257"/>
      <c r="CPB23" s="257"/>
      <c r="CPC23" s="257"/>
      <c r="CPD23" s="257"/>
      <c r="CPE23" s="257"/>
      <c r="CPF23" s="257"/>
      <c r="CPG23" s="257"/>
      <c r="CPH23" s="257"/>
      <c r="CPI23" s="257"/>
      <c r="CPJ23" s="257"/>
      <c r="CPK23" s="257"/>
      <c r="CPL23" s="257"/>
      <c r="CPM23" s="257"/>
      <c r="CPN23" s="257"/>
      <c r="CPO23" s="257"/>
      <c r="CPP23" s="257"/>
      <c r="CPQ23" s="257"/>
      <c r="CPR23" s="257"/>
      <c r="CPS23" s="257"/>
      <c r="CPT23" s="257"/>
      <c r="CPU23" s="257"/>
      <c r="CPV23" s="257"/>
      <c r="CPW23" s="257"/>
      <c r="CPX23" s="257"/>
      <c r="CPY23" s="257"/>
      <c r="CPZ23" s="257"/>
      <c r="CQA23" s="257"/>
      <c r="CQB23" s="257"/>
      <c r="CQC23" s="257"/>
      <c r="CQD23" s="257"/>
      <c r="CQE23" s="257"/>
      <c r="CQF23" s="257"/>
      <c r="CQG23" s="257"/>
      <c r="CQH23" s="257"/>
      <c r="CQI23" s="257"/>
      <c r="CQJ23" s="257"/>
      <c r="CQK23" s="257"/>
      <c r="CQL23" s="257"/>
      <c r="CQM23" s="257"/>
      <c r="CQN23" s="257"/>
      <c r="CQO23" s="257"/>
      <c r="CQP23" s="257"/>
      <c r="CQQ23" s="257"/>
      <c r="CQR23" s="257"/>
      <c r="CQS23" s="257"/>
      <c r="CQT23" s="257"/>
      <c r="CQU23" s="257"/>
      <c r="CQV23" s="257"/>
      <c r="CQW23" s="257"/>
      <c r="CQX23" s="257"/>
      <c r="CQY23" s="257"/>
      <c r="CQZ23" s="257"/>
      <c r="CRA23" s="257"/>
      <c r="CRB23" s="257"/>
      <c r="CRC23" s="257"/>
      <c r="CRD23" s="257"/>
      <c r="CRE23" s="257"/>
      <c r="CRF23" s="257"/>
      <c r="CRG23" s="257"/>
      <c r="CRH23" s="257"/>
      <c r="CRI23" s="257"/>
      <c r="CRJ23" s="257"/>
      <c r="CRK23" s="257"/>
      <c r="CRL23" s="257"/>
      <c r="CRM23" s="257"/>
      <c r="CRN23" s="257"/>
      <c r="CRO23" s="257"/>
      <c r="CRP23" s="257"/>
      <c r="CRQ23" s="257"/>
      <c r="CRR23" s="257"/>
      <c r="CRS23" s="257"/>
      <c r="CRT23" s="257"/>
      <c r="CRU23" s="257"/>
      <c r="CRV23" s="257"/>
      <c r="CRW23" s="257"/>
      <c r="CRX23" s="257"/>
      <c r="CRY23" s="257"/>
      <c r="CRZ23" s="257"/>
      <c r="CSA23" s="257"/>
      <c r="CSB23" s="257"/>
      <c r="CSC23" s="257"/>
      <c r="CSD23" s="257"/>
      <c r="CSE23" s="257"/>
      <c r="CSF23" s="257"/>
      <c r="CSG23" s="257"/>
      <c r="CSH23" s="257"/>
      <c r="CSI23" s="257"/>
      <c r="CSJ23" s="257"/>
      <c r="CSK23" s="257"/>
      <c r="CSL23" s="257"/>
      <c r="CSM23" s="257"/>
      <c r="CSN23" s="257"/>
      <c r="CSO23" s="257"/>
      <c r="CSP23" s="257"/>
      <c r="CSQ23" s="257"/>
      <c r="CSR23" s="257"/>
      <c r="CSS23" s="257"/>
      <c r="CST23" s="257"/>
      <c r="CSU23" s="257"/>
      <c r="CSV23" s="257"/>
      <c r="CSW23" s="257"/>
      <c r="CSX23" s="257"/>
      <c r="CSY23" s="257"/>
      <c r="CSZ23" s="257"/>
      <c r="CTA23" s="257"/>
      <c r="CTB23" s="257"/>
      <c r="CTC23" s="257"/>
      <c r="CTD23" s="257"/>
      <c r="CTE23" s="257"/>
      <c r="CTF23" s="257"/>
      <c r="CTG23" s="257"/>
      <c r="CTH23" s="257"/>
      <c r="CTI23" s="257"/>
      <c r="CTJ23" s="257"/>
      <c r="CTK23" s="257"/>
      <c r="CTL23" s="257"/>
      <c r="CTM23" s="257"/>
      <c r="CTN23" s="257"/>
      <c r="CTO23" s="257"/>
      <c r="CTP23" s="257"/>
      <c r="CTQ23" s="257"/>
      <c r="CTR23" s="257"/>
      <c r="CTS23" s="257"/>
      <c r="CTT23" s="257"/>
      <c r="CTU23" s="257"/>
      <c r="CTV23" s="257"/>
      <c r="CTW23" s="257"/>
      <c r="CTX23" s="257"/>
      <c r="CTY23" s="257"/>
      <c r="CTZ23" s="257"/>
      <c r="CUA23" s="257"/>
      <c r="CUB23" s="257"/>
      <c r="CUC23" s="257"/>
      <c r="CUD23" s="257"/>
      <c r="CUE23" s="257"/>
      <c r="CUF23" s="257"/>
      <c r="CUG23" s="257"/>
      <c r="CUH23" s="257"/>
      <c r="CUI23" s="257"/>
      <c r="CUJ23" s="257"/>
      <c r="CUK23" s="257"/>
      <c r="CUL23" s="257"/>
      <c r="CUM23" s="257"/>
      <c r="CUN23" s="257"/>
      <c r="CUO23" s="257"/>
      <c r="CUP23" s="257"/>
      <c r="CUQ23" s="257"/>
      <c r="CUR23" s="257"/>
      <c r="CUS23" s="257"/>
      <c r="CUT23" s="257"/>
      <c r="CUU23" s="257"/>
      <c r="CUV23" s="257"/>
      <c r="CUW23" s="257"/>
      <c r="CUX23" s="257"/>
      <c r="CUY23" s="257"/>
      <c r="CUZ23" s="257"/>
      <c r="CVA23" s="257"/>
      <c r="CVB23" s="257"/>
      <c r="CVC23" s="257"/>
      <c r="CVD23" s="257"/>
      <c r="CVE23" s="257"/>
      <c r="CVF23" s="257"/>
      <c r="CVG23" s="257"/>
      <c r="CVH23" s="257"/>
      <c r="CVI23" s="257"/>
      <c r="CVJ23" s="257"/>
      <c r="CVK23" s="257"/>
      <c r="CVL23" s="257"/>
      <c r="CVM23" s="257"/>
      <c r="CVN23" s="257"/>
      <c r="CVO23" s="257"/>
      <c r="CVP23" s="257"/>
      <c r="CVQ23" s="257"/>
      <c r="CVR23" s="257"/>
      <c r="CVS23" s="257"/>
      <c r="CVT23" s="257"/>
      <c r="CVU23" s="257"/>
      <c r="CVV23" s="257"/>
      <c r="CVW23" s="257"/>
      <c r="CVX23" s="257"/>
      <c r="CVY23" s="257"/>
      <c r="CVZ23" s="257"/>
      <c r="CWA23" s="257"/>
      <c r="CWB23" s="257"/>
      <c r="CWC23" s="257"/>
      <c r="CWD23" s="257"/>
      <c r="CWE23" s="257"/>
      <c r="CWF23" s="257"/>
      <c r="CWG23" s="257"/>
      <c r="CWH23" s="257"/>
      <c r="CWI23" s="257"/>
      <c r="CWJ23" s="257"/>
      <c r="CWK23" s="257"/>
      <c r="CWL23" s="257"/>
      <c r="CWM23" s="257"/>
      <c r="CWN23" s="257"/>
      <c r="CWO23" s="257"/>
      <c r="CWP23" s="257"/>
      <c r="CWQ23" s="257"/>
      <c r="CWR23" s="257"/>
      <c r="CWS23" s="257"/>
      <c r="CWT23" s="257"/>
      <c r="CWU23" s="257"/>
      <c r="CWV23" s="257"/>
      <c r="CWW23" s="257"/>
      <c r="CWX23" s="257"/>
      <c r="CWY23" s="257"/>
      <c r="CWZ23" s="257"/>
      <c r="CXA23" s="257"/>
      <c r="CXB23" s="257"/>
      <c r="CXC23" s="257"/>
      <c r="CXD23" s="257"/>
      <c r="CXE23" s="257"/>
      <c r="CXF23" s="257"/>
      <c r="CXG23" s="257"/>
      <c r="CXH23" s="257"/>
      <c r="CXI23" s="257"/>
      <c r="CXJ23" s="257"/>
      <c r="CXK23" s="257"/>
      <c r="CXL23" s="257"/>
      <c r="CXM23" s="257"/>
      <c r="CXN23" s="257"/>
      <c r="CXO23" s="257"/>
      <c r="CXP23" s="257"/>
      <c r="CXQ23" s="257"/>
      <c r="CXR23" s="257"/>
      <c r="CXS23" s="257"/>
      <c r="CXT23" s="257"/>
      <c r="CXU23" s="257"/>
      <c r="CXV23" s="257"/>
      <c r="CXW23" s="257"/>
      <c r="CXX23" s="257"/>
      <c r="CXY23" s="257"/>
      <c r="CXZ23" s="257"/>
      <c r="CYA23" s="257"/>
      <c r="CYB23" s="257"/>
      <c r="CYC23" s="257"/>
      <c r="CYD23" s="257"/>
      <c r="CYE23" s="257"/>
      <c r="CYF23" s="257"/>
      <c r="CYG23" s="257"/>
      <c r="CYH23" s="257"/>
      <c r="CYI23" s="257"/>
      <c r="CYJ23" s="257"/>
      <c r="CYK23" s="257"/>
      <c r="CYL23" s="257"/>
      <c r="CYM23" s="257"/>
      <c r="CYN23" s="257"/>
      <c r="CYO23" s="257"/>
      <c r="CYP23" s="257"/>
      <c r="CYQ23" s="257"/>
      <c r="CYR23" s="257"/>
      <c r="CYS23" s="257"/>
      <c r="CYT23" s="257"/>
      <c r="CYU23" s="257"/>
      <c r="CYV23" s="257"/>
      <c r="CYW23" s="257"/>
      <c r="CYX23" s="257"/>
      <c r="CYY23" s="257"/>
      <c r="CYZ23" s="257"/>
      <c r="CZA23" s="257"/>
      <c r="CZB23" s="257"/>
      <c r="CZC23" s="257"/>
      <c r="CZD23" s="257"/>
      <c r="CZE23" s="257"/>
      <c r="CZF23" s="257"/>
      <c r="CZG23" s="257"/>
      <c r="CZH23" s="257"/>
      <c r="CZI23" s="257"/>
      <c r="CZJ23" s="257"/>
      <c r="CZK23" s="257"/>
      <c r="CZL23" s="257"/>
      <c r="CZM23" s="257"/>
      <c r="CZN23" s="257"/>
      <c r="CZO23" s="257"/>
      <c r="CZP23" s="257"/>
      <c r="CZQ23" s="257"/>
      <c r="CZR23" s="257"/>
      <c r="CZS23" s="257"/>
      <c r="CZT23" s="257"/>
      <c r="CZU23" s="257"/>
      <c r="CZV23" s="257"/>
      <c r="CZW23" s="257"/>
      <c r="CZX23" s="257"/>
      <c r="CZY23" s="257"/>
      <c r="CZZ23" s="257"/>
      <c r="DAA23" s="257"/>
      <c r="DAB23" s="257"/>
      <c r="DAC23" s="257"/>
      <c r="DAD23" s="257"/>
      <c r="DAE23" s="257"/>
      <c r="DAF23" s="257"/>
      <c r="DAG23" s="257"/>
      <c r="DAH23" s="257"/>
      <c r="DAI23" s="257"/>
      <c r="DAJ23" s="257"/>
      <c r="DAK23" s="257"/>
      <c r="DAL23" s="257"/>
      <c r="DAM23" s="257"/>
      <c r="DAN23" s="257"/>
      <c r="DAO23" s="257"/>
      <c r="DAP23" s="257"/>
      <c r="DAQ23" s="257"/>
      <c r="DAR23" s="257"/>
      <c r="DAS23" s="257"/>
      <c r="DAT23" s="257"/>
      <c r="DAU23" s="257"/>
      <c r="DAV23" s="257"/>
      <c r="DAW23" s="257"/>
      <c r="DAX23" s="257"/>
      <c r="DAY23" s="257"/>
      <c r="DAZ23" s="257"/>
      <c r="DBA23" s="257"/>
      <c r="DBB23" s="257"/>
      <c r="DBC23" s="257"/>
      <c r="DBD23" s="257"/>
      <c r="DBE23" s="257"/>
      <c r="DBF23" s="257"/>
      <c r="DBG23" s="257"/>
      <c r="DBH23" s="257"/>
      <c r="DBI23" s="257"/>
      <c r="DBJ23" s="257"/>
      <c r="DBK23" s="257"/>
      <c r="DBL23" s="257"/>
      <c r="DBM23" s="257"/>
      <c r="DBN23" s="257"/>
      <c r="DBO23" s="257"/>
      <c r="DBP23" s="257"/>
      <c r="DBQ23" s="257"/>
      <c r="DBR23" s="257"/>
      <c r="DBS23" s="257"/>
      <c r="DBT23" s="257"/>
      <c r="DBU23" s="257"/>
      <c r="DBV23" s="257"/>
      <c r="DBW23" s="257"/>
      <c r="DBX23" s="257"/>
      <c r="DBY23" s="257"/>
      <c r="DBZ23" s="257"/>
      <c r="DCA23" s="257"/>
      <c r="DCB23" s="257"/>
      <c r="DCC23" s="257"/>
      <c r="DCD23" s="257"/>
      <c r="DCE23" s="257"/>
      <c r="DCF23" s="257"/>
      <c r="DCG23" s="257"/>
      <c r="DCH23" s="257"/>
      <c r="DCI23" s="257"/>
      <c r="DCJ23" s="257"/>
      <c r="DCK23" s="257"/>
      <c r="DCL23" s="257"/>
      <c r="DCM23" s="257"/>
      <c r="DCN23" s="257"/>
      <c r="DCO23" s="257"/>
      <c r="DCP23" s="257"/>
      <c r="DCQ23" s="257"/>
      <c r="DCR23" s="257"/>
      <c r="DCS23" s="257"/>
      <c r="DCT23" s="257"/>
      <c r="DCU23" s="257"/>
      <c r="DCV23" s="257"/>
      <c r="DCW23" s="257"/>
      <c r="DCX23" s="257"/>
      <c r="DCY23" s="257"/>
      <c r="DCZ23" s="257"/>
      <c r="DDA23" s="257"/>
      <c r="DDB23" s="257"/>
      <c r="DDC23" s="257"/>
      <c r="DDD23" s="257"/>
      <c r="DDE23" s="257"/>
      <c r="DDF23" s="257"/>
      <c r="DDG23" s="257"/>
      <c r="DDH23" s="257"/>
      <c r="DDI23" s="257"/>
      <c r="DDJ23" s="257"/>
      <c r="DDK23" s="257"/>
      <c r="DDL23" s="257"/>
      <c r="DDM23" s="257"/>
      <c r="DDN23" s="257"/>
      <c r="DDO23" s="257"/>
      <c r="DDP23" s="257"/>
      <c r="DDQ23" s="257"/>
      <c r="DDR23" s="257"/>
      <c r="DDS23" s="257"/>
      <c r="DDT23" s="257"/>
      <c r="DDU23" s="257"/>
      <c r="DDV23" s="257"/>
      <c r="DDW23" s="257"/>
      <c r="DDX23" s="257"/>
      <c r="DDY23" s="257"/>
      <c r="DDZ23" s="257"/>
      <c r="DEA23" s="257"/>
      <c r="DEB23" s="257"/>
      <c r="DEC23" s="257"/>
      <c r="DED23" s="257"/>
      <c r="DEE23" s="257"/>
      <c r="DEF23" s="257"/>
      <c r="DEG23" s="257"/>
      <c r="DEH23" s="257"/>
      <c r="DEI23" s="257"/>
      <c r="DEJ23" s="257"/>
      <c r="DEK23" s="257"/>
      <c r="DEL23" s="257"/>
      <c r="DEM23" s="257"/>
      <c r="DEN23" s="257"/>
      <c r="DEO23" s="257"/>
      <c r="DEP23" s="257"/>
      <c r="DEQ23" s="257"/>
      <c r="DER23" s="257"/>
      <c r="DES23" s="257"/>
      <c r="DET23" s="257"/>
      <c r="DEU23" s="257"/>
      <c r="DEV23" s="257"/>
      <c r="DEW23" s="257"/>
      <c r="DEX23" s="257"/>
      <c r="DEY23" s="257"/>
      <c r="DEZ23" s="257"/>
      <c r="DFA23" s="257"/>
      <c r="DFB23" s="257"/>
      <c r="DFC23" s="257"/>
      <c r="DFD23" s="257"/>
      <c r="DFE23" s="257"/>
      <c r="DFF23" s="257"/>
      <c r="DFG23" s="257"/>
      <c r="DFH23" s="257"/>
      <c r="DFI23" s="257"/>
      <c r="DFJ23" s="257"/>
      <c r="DFK23" s="257"/>
      <c r="DFL23" s="257"/>
      <c r="DFM23" s="257"/>
      <c r="DFN23" s="257"/>
      <c r="DFO23" s="257"/>
      <c r="DFP23" s="257"/>
      <c r="DFQ23" s="257"/>
      <c r="DFR23" s="257"/>
      <c r="DFS23" s="257"/>
      <c r="DFT23" s="257"/>
      <c r="DFU23" s="257"/>
      <c r="DFV23" s="257"/>
      <c r="DFW23" s="257"/>
      <c r="DFX23" s="257"/>
      <c r="DFY23" s="257"/>
      <c r="DFZ23" s="257"/>
      <c r="DGA23" s="257"/>
      <c r="DGB23" s="257"/>
      <c r="DGC23" s="257"/>
      <c r="DGD23" s="257"/>
      <c r="DGE23" s="257"/>
      <c r="DGF23" s="257"/>
      <c r="DGG23" s="257"/>
      <c r="DGH23" s="257"/>
      <c r="DGI23" s="257"/>
      <c r="DGJ23" s="257"/>
      <c r="DGK23" s="257"/>
      <c r="DGL23" s="257"/>
      <c r="DGM23" s="257"/>
      <c r="DGN23" s="257"/>
      <c r="DGO23" s="257"/>
      <c r="DGP23" s="257"/>
      <c r="DGQ23" s="257"/>
      <c r="DGR23" s="257"/>
      <c r="DGS23" s="257"/>
      <c r="DGT23" s="257"/>
      <c r="DGU23" s="257"/>
      <c r="DGV23" s="257"/>
      <c r="DGW23" s="257"/>
      <c r="DGX23" s="257"/>
      <c r="DGY23" s="257"/>
      <c r="DGZ23" s="257"/>
      <c r="DHA23" s="257"/>
      <c r="DHB23" s="257"/>
      <c r="DHC23" s="257"/>
      <c r="DHD23" s="257"/>
      <c r="DHE23" s="257"/>
      <c r="DHF23" s="257"/>
      <c r="DHG23" s="257"/>
      <c r="DHH23" s="257"/>
      <c r="DHI23" s="257"/>
      <c r="DHJ23" s="257"/>
      <c r="DHK23" s="257"/>
      <c r="DHL23" s="257"/>
      <c r="DHM23" s="257"/>
      <c r="DHN23" s="257"/>
      <c r="DHO23" s="257"/>
      <c r="DHP23" s="257"/>
      <c r="DHQ23" s="257"/>
      <c r="DHR23" s="257"/>
      <c r="DHS23" s="257"/>
      <c r="DHT23" s="257"/>
      <c r="DHU23" s="257"/>
      <c r="DHV23" s="257"/>
      <c r="DHW23" s="257"/>
      <c r="DHX23" s="257"/>
      <c r="DHY23" s="257"/>
      <c r="DHZ23" s="257"/>
      <c r="DIA23" s="257"/>
      <c r="DIB23" s="257"/>
      <c r="DIC23" s="257"/>
      <c r="DID23" s="257"/>
      <c r="DIE23" s="257"/>
      <c r="DIF23" s="257"/>
      <c r="DIG23" s="257"/>
      <c r="DIH23" s="257"/>
      <c r="DII23" s="257"/>
      <c r="DIJ23" s="257"/>
      <c r="DIK23" s="257"/>
      <c r="DIL23" s="257"/>
      <c r="DIM23" s="257"/>
      <c r="DIN23" s="257"/>
      <c r="DIO23" s="257"/>
      <c r="DIP23" s="257"/>
      <c r="DIQ23" s="257"/>
      <c r="DIR23" s="257"/>
      <c r="DIS23" s="257"/>
      <c r="DIT23" s="257"/>
      <c r="DIU23" s="257"/>
      <c r="DIV23" s="257"/>
      <c r="DIW23" s="257"/>
      <c r="DIX23" s="257"/>
      <c r="DIY23" s="257"/>
      <c r="DIZ23" s="257"/>
      <c r="DJA23" s="257"/>
      <c r="DJB23" s="257"/>
      <c r="DJC23" s="257"/>
      <c r="DJD23" s="257"/>
      <c r="DJE23" s="257"/>
      <c r="DJF23" s="257"/>
      <c r="DJG23" s="257"/>
      <c r="DJH23" s="257"/>
      <c r="DJI23" s="257"/>
      <c r="DJJ23" s="257"/>
      <c r="DJK23" s="257"/>
      <c r="DJL23" s="257"/>
      <c r="DJM23" s="257"/>
      <c r="DJN23" s="257"/>
      <c r="DJO23" s="257"/>
      <c r="DJP23" s="257"/>
      <c r="DJQ23" s="257"/>
      <c r="DJR23" s="257"/>
      <c r="DJS23" s="257"/>
      <c r="DJT23" s="257"/>
      <c r="DJU23" s="257"/>
      <c r="DJV23" s="257"/>
      <c r="DJW23" s="257"/>
      <c r="DJX23" s="257"/>
      <c r="DJY23" s="257"/>
      <c r="DJZ23" s="257"/>
      <c r="DKA23" s="257"/>
      <c r="DKB23" s="257"/>
      <c r="DKC23" s="257"/>
      <c r="DKD23" s="257"/>
      <c r="DKE23" s="257"/>
      <c r="DKF23" s="257"/>
      <c r="DKG23" s="257"/>
      <c r="DKH23" s="257"/>
      <c r="DKI23" s="257"/>
      <c r="DKJ23" s="257"/>
      <c r="DKK23" s="257"/>
      <c r="DKL23" s="257"/>
      <c r="DKM23" s="257"/>
      <c r="DKN23" s="257"/>
      <c r="DKO23" s="257"/>
      <c r="DKP23" s="257"/>
      <c r="DKQ23" s="257"/>
      <c r="DKR23" s="257"/>
      <c r="DKS23" s="257"/>
      <c r="DKT23" s="257"/>
      <c r="DKU23" s="257"/>
      <c r="DKV23" s="257"/>
      <c r="DKW23" s="257"/>
      <c r="DKX23" s="257"/>
      <c r="DKY23" s="257"/>
      <c r="DKZ23" s="257"/>
      <c r="DLA23" s="257"/>
      <c r="DLB23" s="257"/>
      <c r="DLC23" s="257"/>
      <c r="DLD23" s="257"/>
      <c r="DLE23" s="257"/>
      <c r="DLF23" s="257"/>
      <c r="DLG23" s="257"/>
      <c r="DLH23" s="257"/>
      <c r="DLI23" s="257"/>
      <c r="DLJ23" s="257"/>
      <c r="DLK23" s="257"/>
      <c r="DLL23" s="257"/>
      <c r="DLM23" s="257"/>
      <c r="DLN23" s="257"/>
      <c r="DLO23" s="257"/>
      <c r="DLP23" s="257"/>
      <c r="DLQ23" s="257"/>
      <c r="DLR23" s="257"/>
      <c r="DLS23" s="257"/>
      <c r="DLT23" s="257"/>
      <c r="DLU23" s="257"/>
      <c r="DLV23" s="257"/>
      <c r="DLW23" s="257"/>
      <c r="DLX23" s="257"/>
      <c r="DLY23" s="257"/>
      <c r="DLZ23" s="257"/>
      <c r="DMA23" s="257"/>
      <c r="DMB23" s="257"/>
      <c r="DMC23" s="257"/>
      <c r="DMD23" s="257"/>
      <c r="DME23" s="257"/>
      <c r="DMF23" s="257"/>
      <c r="DMG23" s="257"/>
      <c r="DMH23" s="257"/>
      <c r="DMI23" s="257"/>
      <c r="DMJ23" s="257"/>
      <c r="DMK23" s="257"/>
      <c r="DML23" s="257"/>
      <c r="DMM23" s="257"/>
      <c r="DMN23" s="257"/>
      <c r="DMO23" s="257"/>
      <c r="DMP23" s="257"/>
      <c r="DMQ23" s="257"/>
      <c r="DMR23" s="257"/>
      <c r="DMS23" s="257"/>
      <c r="DMT23" s="257"/>
      <c r="DMU23" s="257"/>
      <c r="DMV23" s="257"/>
      <c r="DMW23" s="257"/>
      <c r="DMX23" s="257"/>
      <c r="DMY23" s="257"/>
      <c r="DMZ23" s="257"/>
      <c r="DNA23" s="257"/>
      <c r="DNB23" s="257"/>
      <c r="DNC23" s="257"/>
      <c r="DND23" s="257"/>
      <c r="DNE23" s="257"/>
      <c r="DNF23" s="257"/>
      <c r="DNG23" s="257"/>
      <c r="DNH23" s="257"/>
      <c r="DNI23" s="257"/>
      <c r="DNJ23" s="257"/>
      <c r="DNK23" s="257"/>
      <c r="DNL23" s="257"/>
      <c r="DNM23" s="257"/>
      <c r="DNN23" s="257"/>
      <c r="DNO23" s="257"/>
      <c r="DNP23" s="257"/>
      <c r="DNQ23" s="257"/>
      <c r="DNR23" s="257"/>
      <c r="DNS23" s="257"/>
      <c r="DNT23" s="257"/>
      <c r="DNU23" s="257"/>
      <c r="DNV23" s="257"/>
      <c r="DNW23" s="257"/>
      <c r="DNX23" s="257"/>
      <c r="DNY23" s="257"/>
      <c r="DNZ23" s="257"/>
      <c r="DOA23" s="257"/>
      <c r="DOB23" s="257"/>
      <c r="DOC23" s="257"/>
      <c r="DOD23" s="257"/>
      <c r="DOE23" s="257"/>
      <c r="DOF23" s="257"/>
      <c r="DOG23" s="257"/>
      <c r="DOH23" s="257"/>
      <c r="DOI23" s="257"/>
      <c r="DOJ23" s="257"/>
      <c r="DOK23" s="257"/>
      <c r="DOL23" s="257"/>
      <c r="DOM23" s="257"/>
      <c r="DON23" s="257"/>
      <c r="DOO23" s="257"/>
      <c r="DOP23" s="257"/>
      <c r="DOQ23" s="257"/>
      <c r="DOR23" s="257"/>
      <c r="DOS23" s="257"/>
      <c r="DOT23" s="257"/>
      <c r="DOU23" s="257"/>
      <c r="DOV23" s="257"/>
      <c r="DOW23" s="257"/>
      <c r="DOX23" s="257"/>
      <c r="DOY23" s="257"/>
      <c r="DOZ23" s="257"/>
      <c r="DPA23" s="257"/>
      <c r="DPB23" s="257"/>
      <c r="DPC23" s="257"/>
      <c r="DPD23" s="257"/>
      <c r="DPE23" s="257"/>
      <c r="DPF23" s="257"/>
      <c r="DPG23" s="257"/>
      <c r="DPH23" s="257"/>
      <c r="DPI23" s="257"/>
      <c r="DPJ23" s="257"/>
      <c r="DPK23" s="257"/>
      <c r="DPL23" s="257"/>
      <c r="DPM23" s="257"/>
      <c r="DPN23" s="257"/>
      <c r="DPO23" s="257"/>
      <c r="DPP23" s="257"/>
      <c r="DPQ23" s="257"/>
      <c r="DPR23" s="257"/>
      <c r="DPS23" s="257"/>
      <c r="DPT23" s="257"/>
      <c r="DPU23" s="257"/>
      <c r="DPV23" s="257"/>
      <c r="DPW23" s="257"/>
      <c r="DPX23" s="257"/>
      <c r="DPY23" s="257"/>
      <c r="DPZ23" s="257"/>
      <c r="DQA23" s="257"/>
      <c r="DQB23" s="257"/>
      <c r="DQC23" s="257"/>
      <c r="DQD23" s="257"/>
      <c r="DQE23" s="257"/>
      <c r="DQF23" s="257"/>
      <c r="DQG23" s="257"/>
      <c r="DQH23" s="257"/>
      <c r="DQI23" s="257"/>
      <c r="DQJ23" s="257"/>
      <c r="DQK23" s="257"/>
      <c r="DQL23" s="257"/>
      <c r="DQM23" s="257"/>
      <c r="DQN23" s="257"/>
      <c r="DQO23" s="257"/>
      <c r="DQP23" s="257"/>
      <c r="DQQ23" s="257"/>
      <c r="DQR23" s="257"/>
      <c r="DQS23" s="257"/>
      <c r="DQT23" s="257"/>
      <c r="DQU23" s="257"/>
      <c r="DQV23" s="257"/>
      <c r="DQW23" s="257"/>
      <c r="DQX23" s="257"/>
      <c r="DQY23" s="257"/>
      <c r="DQZ23" s="257"/>
      <c r="DRA23" s="257"/>
      <c r="DRB23" s="257"/>
      <c r="DRC23" s="257"/>
      <c r="DRD23" s="257"/>
      <c r="DRE23" s="257"/>
      <c r="DRF23" s="257"/>
      <c r="DRG23" s="257"/>
      <c r="DRH23" s="257"/>
      <c r="DRI23" s="257"/>
      <c r="DRJ23" s="257"/>
      <c r="DRK23" s="257"/>
      <c r="DRL23" s="257"/>
      <c r="DRM23" s="257"/>
      <c r="DRN23" s="257"/>
      <c r="DRO23" s="257"/>
      <c r="DRP23" s="257"/>
      <c r="DRQ23" s="257"/>
      <c r="DRR23" s="257"/>
      <c r="DRS23" s="257"/>
      <c r="DRT23" s="257"/>
      <c r="DRU23" s="257"/>
      <c r="DRV23" s="257"/>
      <c r="DRW23" s="257"/>
      <c r="DRX23" s="257"/>
      <c r="DRY23" s="257"/>
      <c r="DRZ23" s="257"/>
      <c r="DSA23" s="257"/>
      <c r="DSB23" s="257"/>
      <c r="DSC23" s="257"/>
      <c r="DSD23" s="257"/>
      <c r="DSE23" s="257"/>
      <c r="DSF23" s="257"/>
      <c r="DSG23" s="257"/>
      <c r="DSH23" s="257"/>
      <c r="DSI23" s="257"/>
      <c r="DSJ23" s="257"/>
      <c r="DSK23" s="257"/>
      <c r="DSL23" s="257"/>
      <c r="DSM23" s="257"/>
      <c r="DSN23" s="257"/>
      <c r="DSO23" s="257"/>
      <c r="DSP23" s="257"/>
      <c r="DSQ23" s="257"/>
      <c r="DSR23" s="257"/>
      <c r="DSS23" s="257"/>
      <c r="DST23" s="257"/>
      <c r="DSU23" s="257"/>
      <c r="DSV23" s="257"/>
      <c r="DSW23" s="257"/>
      <c r="DSX23" s="257"/>
      <c r="DSY23" s="257"/>
      <c r="DSZ23" s="257"/>
      <c r="DTA23" s="257"/>
      <c r="DTB23" s="257"/>
      <c r="DTC23" s="257"/>
      <c r="DTD23" s="257"/>
      <c r="DTE23" s="257"/>
      <c r="DTF23" s="257"/>
      <c r="DTG23" s="257"/>
      <c r="DTH23" s="257"/>
      <c r="DTI23" s="257"/>
      <c r="DTJ23" s="257"/>
      <c r="DTK23" s="257"/>
      <c r="DTL23" s="257"/>
      <c r="DTM23" s="257"/>
      <c r="DTN23" s="257"/>
      <c r="DTO23" s="257"/>
      <c r="DTP23" s="257"/>
      <c r="DTQ23" s="257"/>
      <c r="DTR23" s="257"/>
      <c r="DTS23" s="257"/>
      <c r="DTT23" s="257"/>
      <c r="DTU23" s="257"/>
      <c r="DTV23" s="257"/>
      <c r="DTW23" s="257"/>
      <c r="DTX23" s="257"/>
      <c r="DTY23" s="257"/>
      <c r="DTZ23" s="257"/>
      <c r="DUA23" s="257"/>
      <c r="DUB23" s="257"/>
      <c r="DUC23" s="257"/>
      <c r="DUD23" s="257"/>
      <c r="DUE23" s="257"/>
      <c r="DUF23" s="257"/>
      <c r="DUG23" s="257"/>
      <c r="DUH23" s="257"/>
      <c r="DUI23" s="257"/>
      <c r="DUJ23" s="257"/>
      <c r="DUK23" s="257"/>
      <c r="DUL23" s="257"/>
      <c r="DUM23" s="257"/>
      <c r="DUN23" s="257"/>
      <c r="DUO23" s="257"/>
      <c r="DUP23" s="257"/>
      <c r="DUQ23" s="257"/>
      <c r="DUR23" s="257"/>
      <c r="DUS23" s="257"/>
      <c r="DUT23" s="257"/>
      <c r="DUU23" s="257"/>
      <c r="DUV23" s="257"/>
      <c r="DUW23" s="257"/>
      <c r="DUX23" s="257"/>
      <c r="DUY23" s="257"/>
      <c r="DUZ23" s="257"/>
      <c r="DVA23" s="257"/>
      <c r="DVB23" s="257"/>
      <c r="DVC23" s="257"/>
      <c r="DVD23" s="257"/>
      <c r="DVE23" s="257"/>
      <c r="DVF23" s="257"/>
      <c r="DVG23" s="257"/>
      <c r="DVH23" s="257"/>
      <c r="DVI23" s="257"/>
      <c r="DVJ23" s="257"/>
      <c r="DVK23" s="257"/>
      <c r="DVL23" s="257"/>
      <c r="DVM23" s="257"/>
      <c r="DVN23" s="257"/>
      <c r="DVO23" s="257"/>
      <c r="DVP23" s="257"/>
      <c r="DVQ23" s="257"/>
      <c r="DVR23" s="257"/>
      <c r="DVS23" s="257"/>
      <c r="DVT23" s="257"/>
      <c r="DVU23" s="257"/>
      <c r="DVV23" s="257"/>
      <c r="DVW23" s="257"/>
      <c r="DVX23" s="257"/>
      <c r="DVY23" s="257"/>
      <c r="DVZ23" s="257"/>
      <c r="DWA23" s="257"/>
      <c r="DWB23" s="257"/>
      <c r="DWC23" s="257"/>
      <c r="DWD23" s="257"/>
      <c r="DWE23" s="257"/>
      <c r="DWF23" s="257"/>
      <c r="DWG23" s="257"/>
      <c r="DWH23" s="257"/>
      <c r="DWI23" s="257"/>
      <c r="DWJ23" s="257"/>
      <c r="DWK23" s="257"/>
      <c r="DWL23" s="257"/>
      <c r="DWM23" s="257"/>
      <c r="DWN23" s="257"/>
      <c r="DWO23" s="257"/>
      <c r="DWP23" s="257"/>
      <c r="DWQ23" s="257"/>
      <c r="DWR23" s="257"/>
      <c r="DWS23" s="257"/>
      <c r="DWT23" s="257"/>
      <c r="DWU23" s="257"/>
      <c r="DWV23" s="257"/>
      <c r="DWW23" s="257"/>
      <c r="DWX23" s="257"/>
      <c r="DWY23" s="257"/>
      <c r="DWZ23" s="257"/>
      <c r="DXA23" s="257"/>
      <c r="DXB23" s="257"/>
      <c r="DXC23" s="257"/>
      <c r="DXD23" s="257"/>
      <c r="DXE23" s="257"/>
      <c r="DXF23" s="257"/>
      <c r="DXG23" s="257"/>
      <c r="DXH23" s="257"/>
      <c r="DXI23" s="257"/>
      <c r="DXJ23" s="257"/>
      <c r="DXK23" s="257"/>
      <c r="DXL23" s="257"/>
      <c r="DXM23" s="257"/>
      <c r="DXN23" s="257"/>
      <c r="DXO23" s="257"/>
      <c r="DXP23" s="257"/>
      <c r="DXQ23" s="257"/>
      <c r="DXR23" s="257"/>
      <c r="DXS23" s="257"/>
      <c r="DXT23" s="257"/>
      <c r="DXU23" s="257"/>
      <c r="DXV23" s="257"/>
      <c r="DXW23" s="257"/>
      <c r="DXX23" s="257"/>
      <c r="DXY23" s="257"/>
      <c r="DXZ23" s="257"/>
      <c r="DYA23" s="257"/>
      <c r="DYB23" s="257"/>
      <c r="DYC23" s="257"/>
      <c r="DYD23" s="257"/>
      <c r="DYE23" s="257"/>
      <c r="DYF23" s="257"/>
      <c r="DYG23" s="257"/>
      <c r="DYH23" s="257"/>
      <c r="DYI23" s="257"/>
      <c r="DYJ23" s="257"/>
      <c r="DYK23" s="257"/>
      <c r="DYL23" s="257"/>
      <c r="DYM23" s="257"/>
      <c r="DYN23" s="257"/>
      <c r="DYO23" s="257"/>
      <c r="DYP23" s="257"/>
      <c r="DYQ23" s="257"/>
      <c r="DYR23" s="257"/>
      <c r="DYS23" s="257"/>
      <c r="DYT23" s="257"/>
      <c r="DYU23" s="257"/>
      <c r="DYV23" s="257"/>
      <c r="DYW23" s="257"/>
      <c r="DYX23" s="257"/>
      <c r="DYY23" s="257"/>
      <c r="DYZ23" s="257"/>
      <c r="DZA23" s="257"/>
      <c r="DZB23" s="257"/>
      <c r="DZC23" s="257"/>
      <c r="DZD23" s="257"/>
      <c r="DZE23" s="257"/>
      <c r="DZF23" s="257"/>
      <c r="DZG23" s="257"/>
      <c r="DZH23" s="257"/>
      <c r="DZI23" s="257"/>
      <c r="DZJ23" s="257"/>
      <c r="DZK23" s="257"/>
      <c r="DZL23" s="257"/>
      <c r="DZM23" s="257"/>
      <c r="DZN23" s="257"/>
      <c r="DZO23" s="257"/>
      <c r="DZP23" s="257"/>
      <c r="DZQ23" s="257"/>
      <c r="DZR23" s="257"/>
      <c r="DZS23" s="257"/>
      <c r="DZT23" s="257"/>
      <c r="DZU23" s="257"/>
      <c r="DZV23" s="257"/>
      <c r="DZW23" s="257"/>
      <c r="DZX23" s="257"/>
      <c r="DZY23" s="257"/>
      <c r="DZZ23" s="257"/>
      <c r="EAA23" s="257"/>
      <c r="EAB23" s="257"/>
      <c r="EAC23" s="257"/>
      <c r="EAD23" s="257"/>
      <c r="EAE23" s="257"/>
      <c r="EAF23" s="257"/>
      <c r="EAG23" s="257"/>
      <c r="EAH23" s="257"/>
      <c r="EAI23" s="257"/>
      <c r="EAJ23" s="257"/>
      <c r="EAK23" s="257"/>
      <c r="EAL23" s="257"/>
      <c r="EAM23" s="257"/>
      <c r="EAN23" s="257"/>
      <c r="EAO23" s="257"/>
      <c r="EAP23" s="257"/>
      <c r="EAQ23" s="257"/>
      <c r="EAR23" s="257"/>
      <c r="EAS23" s="257"/>
      <c r="EAT23" s="257"/>
      <c r="EAU23" s="257"/>
      <c r="EAV23" s="257"/>
      <c r="EAW23" s="257"/>
      <c r="EAX23" s="257"/>
      <c r="EAY23" s="257"/>
      <c r="EAZ23" s="257"/>
      <c r="EBA23" s="257"/>
      <c r="EBB23" s="257"/>
      <c r="EBC23" s="257"/>
      <c r="EBD23" s="257"/>
      <c r="EBE23" s="257"/>
      <c r="EBF23" s="257"/>
      <c r="EBG23" s="257"/>
      <c r="EBH23" s="257"/>
      <c r="EBI23" s="257"/>
      <c r="EBJ23" s="257"/>
      <c r="EBK23" s="257"/>
      <c r="EBL23" s="257"/>
      <c r="EBM23" s="257"/>
      <c r="EBN23" s="257"/>
      <c r="EBO23" s="257"/>
      <c r="EBP23" s="257"/>
      <c r="EBQ23" s="257"/>
      <c r="EBR23" s="257"/>
      <c r="EBS23" s="257"/>
      <c r="EBT23" s="257"/>
      <c r="EBU23" s="257"/>
      <c r="EBV23" s="257"/>
      <c r="EBW23" s="257"/>
      <c r="EBX23" s="257"/>
      <c r="EBY23" s="257"/>
      <c r="EBZ23" s="257"/>
      <c r="ECA23" s="257"/>
      <c r="ECB23" s="257"/>
      <c r="ECC23" s="257"/>
      <c r="ECD23" s="257"/>
      <c r="ECE23" s="257"/>
      <c r="ECF23" s="257"/>
      <c r="ECG23" s="257"/>
      <c r="ECH23" s="257"/>
      <c r="ECI23" s="257"/>
      <c r="ECJ23" s="257"/>
      <c r="ECK23" s="257"/>
      <c r="ECL23" s="257"/>
      <c r="ECM23" s="257"/>
      <c r="ECN23" s="257"/>
      <c r="ECO23" s="257"/>
      <c r="ECP23" s="257"/>
      <c r="ECQ23" s="257"/>
      <c r="ECR23" s="257"/>
      <c r="ECS23" s="257"/>
      <c r="ECT23" s="257"/>
      <c r="ECU23" s="257"/>
      <c r="ECV23" s="257"/>
      <c r="ECW23" s="257"/>
      <c r="ECX23" s="257"/>
      <c r="ECY23" s="257"/>
      <c r="ECZ23" s="257"/>
      <c r="EDA23" s="257"/>
      <c r="EDB23" s="257"/>
      <c r="EDC23" s="257"/>
      <c r="EDD23" s="257"/>
      <c r="EDE23" s="257"/>
      <c r="EDF23" s="257"/>
      <c r="EDG23" s="257"/>
      <c r="EDH23" s="257"/>
      <c r="EDI23" s="257"/>
      <c r="EDJ23" s="257"/>
      <c r="EDK23" s="257"/>
      <c r="EDL23" s="257"/>
      <c r="EDM23" s="257"/>
      <c r="EDN23" s="257"/>
      <c r="EDO23" s="257"/>
      <c r="EDP23" s="257"/>
      <c r="EDQ23" s="257"/>
      <c r="EDR23" s="257"/>
      <c r="EDS23" s="257"/>
      <c r="EDT23" s="257"/>
      <c r="EDU23" s="257"/>
      <c r="EDV23" s="257"/>
      <c r="EDW23" s="257"/>
      <c r="EDX23" s="257"/>
      <c r="EDY23" s="257"/>
      <c r="EDZ23" s="257"/>
      <c r="EEA23" s="257"/>
      <c r="EEB23" s="257"/>
      <c r="EEC23" s="257"/>
      <c r="EED23" s="257"/>
      <c r="EEE23" s="257"/>
      <c r="EEF23" s="257"/>
      <c r="EEG23" s="257"/>
      <c r="EEH23" s="257"/>
      <c r="EEI23" s="257"/>
      <c r="EEJ23" s="257"/>
      <c r="EEK23" s="257"/>
      <c r="EEL23" s="257"/>
      <c r="EEM23" s="257"/>
      <c r="EEN23" s="257"/>
      <c r="EEO23" s="257"/>
      <c r="EEP23" s="257"/>
      <c r="EEQ23" s="257"/>
      <c r="EER23" s="257"/>
      <c r="EES23" s="257"/>
      <c r="EET23" s="257"/>
      <c r="EEU23" s="257"/>
      <c r="EEV23" s="257"/>
      <c r="EEW23" s="257"/>
      <c r="EEX23" s="257"/>
      <c r="EEY23" s="257"/>
      <c r="EEZ23" s="257"/>
      <c r="EFA23" s="257"/>
      <c r="EFB23" s="257"/>
      <c r="EFC23" s="257"/>
      <c r="EFD23" s="257"/>
      <c r="EFE23" s="257"/>
      <c r="EFF23" s="257"/>
      <c r="EFG23" s="257"/>
      <c r="EFH23" s="257"/>
      <c r="EFI23" s="257"/>
      <c r="EFJ23" s="257"/>
      <c r="EFK23" s="257"/>
      <c r="EFL23" s="257"/>
      <c r="EFM23" s="257"/>
      <c r="EFN23" s="257"/>
      <c r="EFO23" s="257"/>
      <c r="EFP23" s="257"/>
      <c r="EFQ23" s="257"/>
      <c r="EFR23" s="257"/>
      <c r="EFS23" s="257"/>
      <c r="EFT23" s="257"/>
      <c r="EFU23" s="257"/>
      <c r="EFV23" s="257"/>
      <c r="EFW23" s="257"/>
      <c r="EFX23" s="257"/>
      <c r="EFY23" s="257"/>
      <c r="EFZ23" s="257"/>
      <c r="EGA23" s="257"/>
      <c r="EGB23" s="257"/>
      <c r="EGC23" s="257"/>
      <c r="EGD23" s="257"/>
      <c r="EGE23" s="257"/>
      <c r="EGF23" s="257"/>
      <c r="EGG23" s="257"/>
      <c r="EGH23" s="257"/>
      <c r="EGI23" s="257"/>
      <c r="EGJ23" s="257"/>
      <c r="EGK23" s="257"/>
      <c r="EGL23" s="257"/>
      <c r="EGM23" s="257"/>
      <c r="EGN23" s="257"/>
      <c r="EGO23" s="257"/>
      <c r="EGP23" s="257"/>
      <c r="EGQ23" s="257"/>
      <c r="EGR23" s="257"/>
      <c r="EGS23" s="257"/>
      <c r="EGT23" s="257"/>
      <c r="EGU23" s="257"/>
      <c r="EGV23" s="257"/>
      <c r="EGW23" s="257"/>
      <c r="EGX23" s="257"/>
      <c r="EGY23" s="257"/>
      <c r="EGZ23" s="257"/>
      <c r="EHA23" s="257"/>
      <c r="EHB23" s="257"/>
      <c r="EHC23" s="257"/>
      <c r="EHD23" s="257"/>
      <c r="EHE23" s="257"/>
      <c r="EHF23" s="257"/>
      <c r="EHG23" s="257"/>
      <c r="EHH23" s="257"/>
      <c r="EHI23" s="257"/>
      <c r="EHJ23" s="257"/>
      <c r="EHK23" s="257"/>
      <c r="EHL23" s="257"/>
      <c r="EHM23" s="257"/>
      <c r="EHN23" s="257"/>
      <c r="EHO23" s="257"/>
      <c r="EHP23" s="257"/>
      <c r="EHQ23" s="257"/>
      <c r="EHR23" s="257"/>
      <c r="EHS23" s="257"/>
      <c r="EHT23" s="257"/>
      <c r="EHU23" s="257"/>
      <c r="EHV23" s="257"/>
      <c r="EHW23" s="257"/>
      <c r="EHX23" s="257"/>
      <c r="EHY23" s="257"/>
      <c r="EHZ23" s="257"/>
      <c r="EIA23" s="257"/>
      <c r="EIB23" s="257"/>
      <c r="EIC23" s="257"/>
      <c r="EID23" s="257"/>
      <c r="EIE23" s="257"/>
      <c r="EIF23" s="257"/>
      <c r="EIG23" s="257"/>
      <c r="EIH23" s="257"/>
      <c r="EII23" s="257"/>
      <c r="EIJ23" s="257"/>
      <c r="EIK23" s="257"/>
      <c r="EIL23" s="257"/>
      <c r="EIM23" s="257"/>
      <c r="EIN23" s="257"/>
      <c r="EIO23" s="257"/>
      <c r="EIP23" s="257"/>
      <c r="EIQ23" s="257"/>
      <c r="EIR23" s="257"/>
      <c r="EIS23" s="257"/>
      <c r="EIT23" s="257"/>
      <c r="EIU23" s="257"/>
      <c r="EIV23" s="257"/>
      <c r="EIW23" s="257"/>
      <c r="EIX23" s="257"/>
      <c r="EIY23" s="257"/>
      <c r="EIZ23" s="257"/>
      <c r="EJA23" s="257"/>
      <c r="EJB23" s="257"/>
      <c r="EJC23" s="257"/>
      <c r="EJD23" s="257"/>
      <c r="EJE23" s="257"/>
      <c r="EJF23" s="257"/>
      <c r="EJG23" s="257"/>
      <c r="EJH23" s="257"/>
      <c r="EJI23" s="257"/>
      <c r="EJJ23" s="257"/>
      <c r="EJK23" s="257"/>
      <c r="EJL23" s="257"/>
      <c r="EJM23" s="257"/>
      <c r="EJN23" s="257"/>
      <c r="EJO23" s="257"/>
      <c r="EJP23" s="257"/>
      <c r="EJQ23" s="257"/>
      <c r="EJR23" s="257"/>
      <c r="EJS23" s="257"/>
      <c r="EJT23" s="257"/>
      <c r="EJU23" s="257"/>
      <c r="EJV23" s="257"/>
      <c r="EJW23" s="257"/>
      <c r="EJX23" s="257"/>
      <c r="EJY23" s="257"/>
      <c r="EJZ23" s="257"/>
      <c r="EKA23" s="257"/>
      <c r="EKB23" s="257"/>
      <c r="EKC23" s="257"/>
      <c r="EKD23" s="257"/>
      <c r="EKE23" s="257"/>
      <c r="EKF23" s="257"/>
      <c r="EKG23" s="257"/>
      <c r="EKH23" s="257"/>
      <c r="EKI23" s="257"/>
      <c r="EKJ23" s="257"/>
      <c r="EKK23" s="257"/>
      <c r="EKL23" s="257"/>
      <c r="EKM23" s="257"/>
      <c r="EKN23" s="257"/>
      <c r="EKO23" s="257"/>
      <c r="EKP23" s="257"/>
      <c r="EKQ23" s="257"/>
      <c r="EKR23" s="257"/>
      <c r="EKS23" s="257"/>
      <c r="EKT23" s="257"/>
      <c r="EKU23" s="257"/>
      <c r="EKV23" s="257"/>
      <c r="EKW23" s="257"/>
      <c r="EKX23" s="257"/>
      <c r="EKY23" s="257"/>
      <c r="EKZ23" s="257"/>
      <c r="ELA23" s="257"/>
      <c r="ELB23" s="257"/>
      <c r="ELC23" s="257"/>
      <c r="ELD23" s="257"/>
      <c r="ELE23" s="257"/>
      <c r="ELF23" s="257"/>
      <c r="ELG23" s="257"/>
      <c r="ELH23" s="257"/>
      <c r="ELI23" s="257"/>
      <c r="ELJ23" s="257"/>
      <c r="ELK23" s="257"/>
      <c r="ELL23" s="257"/>
      <c r="ELM23" s="257"/>
      <c r="ELN23" s="257"/>
      <c r="ELO23" s="257"/>
      <c r="ELP23" s="257"/>
      <c r="ELQ23" s="257"/>
      <c r="ELR23" s="257"/>
      <c r="ELS23" s="257"/>
      <c r="ELT23" s="257"/>
      <c r="ELU23" s="257"/>
      <c r="ELV23" s="257"/>
      <c r="ELW23" s="257"/>
      <c r="ELX23" s="257"/>
      <c r="ELY23" s="257"/>
      <c r="ELZ23" s="257"/>
      <c r="EMA23" s="257"/>
      <c r="EMB23" s="257"/>
      <c r="EMC23" s="257"/>
      <c r="EMD23" s="257"/>
      <c r="EME23" s="257"/>
      <c r="EMF23" s="257"/>
      <c r="EMG23" s="257"/>
      <c r="EMH23" s="257"/>
      <c r="EMI23" s="257"/>
      <c r="EMJ23" s="257"/>
      <c r="EMK23" s="257"/>
      <c r="EML23" s="257"/>
      <c r="EMM23" s="257"/>
      <c r="EMN23" s="257"/>
      <c r="EMO23" s="257"/>
      <c r="EMP23" s="257"/>
      <c r="EMQ23" s="257"/>
      <c r="EMR23" s="257"/>
      <c r="EMS23" s="257"/>
      <c r="EMT23" s="257"/>
      <c r="EMU23" s="257"/>
      <c r="EMV23" s="257"/>
      <c r="EMW23" s="257"/>
      <c r="EMX23" s="257"/>
      <c r="EMY23" s="257"/>
      <c r="EMZ23" s="257"/>
      <c r="ENA23" s="257"/>
      <c r="ENB23" s="257"/>
      <c r="ENC23" s="257"/>
      <c r="END23" s="257"/>
      <c r="ENE23" s="257"/>
      <c r="ENF23" s="257"/>
      <c r="ENG23" s="257"/>
      <c r="ENH23" s="257"/>
      <c r="ENI23" s="257"/>
      <c r="ENJ23" s="257"/>
      <c r="ENK23" s="257"/>
      <c r="ENL23" s="257"/>
      <c r="ENM23" s="257"/>
      <c r="ENN23" s="257"/>
      <c r="ENO23" s="257"/>
      <c r="ENP23" s="257"/>
      <c r="ENQ23" s="257"/>
      <c r="ENR23" s="257"/>
      <c r="ENS23" s="257"/>
      <c r="ENT23" s="257"/>
      <c r="ENU23" s="257"/>
      <c r="ENV23" s="257"/>
      <c r="ENW23" s="257"/>
      <c r="ENX23" s="257"/>
      <c r="ENY23" s="257"/>
      <c r="ENZ23" s="257"/>
      <c r="EOA23" s="257"/>
      <c r="EOB23" s="257"/>
      <c r="EOC23" s="257"/>
      <c r="EOD23" s="257"/>
      <c r="EOE23" s="257"/>
      <c r="EOF23" s="257"/>
      <c r="EOG23" s="257"/>
      <c r="EOH23" s="257"/>
      <c r="EOI23" s="257"/>
      <c r="EOJ23" s="257"/>
      <c r="EOK23" s="257"/>
      <c r="EOL23" s="257"/>
      <c r="EOM23" s="257"/>
      <c r="EON23" s="257"/>
      <c r="EOO23" s="257"/>
      <c r="EOP23" s="257"/>
      <c r="EOQ23" s="257"/>
      <c r="EOR23" s="257"/>
      <c r="EOS23" s="257"/>
      <c r="EOT23" s="257"/>
      <c r="EOU23" s="257"/>
      <c r="EOV23" s="257"/>
      <c r="EOW23" s="257"/>
      <c r="EOX23" s="257"/>
      <c r="EOY23" s="257"/>
      <c r="EOZ23" s="257"/>
      <c r="EPA23" s="257"/>
      <c r="EPB23" s="257"/>
      <c r="EPC23" s="257"/>
      <c r="EPD23" s="257"/>
      <c r="EPE23" s="257"/>
      <c r="EPF23" s="257"/>
      <c r="EPG23" s="257"/>
      <c r="EPH23" s="257"/>
      <c r="EPI23" s="257"/>
      <c r="EPJ23" s="257"/>
      <c r="EPK23" s="257"/>
      <c r="EPL23" s="257"/>
      <c r="EPM23" s="257"/>
      <c r="EPN23" s="257"/>
      <c r="EPO23" s="257"/>
      <c r="EPP23" s="257"/>
      <c r="EPQ23" s="257"/>
      <c r="EPR23" s="257"/>
      <c r="EPS23" s="257"/>
      <c r="EPT23" s="257"/>
      <c r="EPU23" s="257"/>
      <c r="EPV23" s="257"/>
      <c r="EPW23" s="257"/>
      <c r="EPX23" s="257"/>
      <c r="EPY23" s="257"/>
      <c r="EPZ23" s="257"/>
      <c r="EQA23" s="257"/>
      <c r="EQB23" s="257"/>
      <c r="EQC23" s="257"/>
      <c r="EQD23" s="257"/>
      <c r="EQE23" s="257"/>
      <c r="EQF23" s="257"/>
      <c r="EQG23" s="257"/>
      <c r="EQH23" s="257"/>
      <c r="EQI23" s="257"/>
      <c r="EQJ23" s="257"/>
      <c r="EQK23" s="257"/>
      <c r="EQL23" s="257"/>
      <c r="EQM23" s="257"/>
      <c r="EQN23" s="257"/>
      <c r="EQO23" s="257"/>
      <c r="EQP23" s="257"/>
      <c r="EQQ23" s="257"/>
      <c r="EQR23" s="257"/>
      <c r="EQS23" s="257"/>
      <c r="EQT23" s="257"/>
      <c r="EQU23" s="257"/>
      <c r="EQV23" s="257"/>
      <c r="EQW23" s="257"/>
      <c r="EQX23" s="257"/>
      <c r="EQY23" s="257"/>
      <c r="EQZ23" s="257"/>
      <c r="ERA23" s="257"/>
      <c r="ERB23" s="257"/>
      <c r="ERC23" s="257"/>
      <c r="ERD23" s="257"/>
      <c r="ERE23" s="257"/>
      <c r="ERF23" s="257"/>
      <c r="ERG23" s="257"/>
      <c r="ERH23" s="257"/>
      <c r="ERI23" s="257"/>
      <c r="ERJ23" s="257"/>
      <c r="ERK23" s="257"/>
      <c r="ERL23" s="257"/>
      <c r="ERM23" s="257"/>
      <c r="ERN23" s="257"/>
      <c r="ERO23" s="257"/>
      <c r="ERP23" s="257"/>
      <c r="ERQ23" s="257"/>
      <c r="ERR23" s="257"/>
      <c r="ERS23" s="257"/>
      <c r="ERT23" s="257"/>
      <c r="ERU23" s="257"/>
      <c r="ERV23" s="257"/>
      <c r="ERW23" s="257"/>
      <c r="ERX23" s="257"/>
      <c r="ERY23" s="257"/>
      <c r="ERZ23" s="257"/>
      <c r="ESA23" s="257"/>
      <c r="ESB23" s="257"/>
      <c r="ESC23" s="257"/>
      <c r="ESD23" s="257"/>
      <c r="ESE23" s="257"/>
      <c r="ESF23" s="257"/>
      <c r="ESG23" s="257"/>
      <c r="ESH23" s="257"/>
      <c r="ESI23" s="257"/>
      <c r="ESJ23" s="257"/>
      <c r="ESK23" s="257"/>
      <c r="ESL23" s="257"/>
      <c r="ESM23" s="257"/>
      <c r="ESN23" s="257"/>
      <c r="ESO23" s="257"/>
      <c r="ESP23" s="257"/>
      <c r="ESQ23" s="257"/>
      <c r="ESR23" s="257"/>
      <c r="ESS23" s="257"/>
      <c r="EST23" s="257"/>
      <c r="ESU23" s="257"/>
      <c r="ESV23" s="257"/>
      <c r="ESW23" s="257"/>
      <c r="ESX23" s="257"/>
      <c r="ESY23" s="257"/>
      <c r="ESZ23" s="257"/>
      <c r="ETA23" s="257"/>
      <c r="ETB23" s="257"/>
      <c r="ETC23" s="257"/>
      <c r="ETD23" s="257"/>
      <c r="ETE23" s="257"/>
      <c r="ETF23" s="257"/>
      <c r="ETG23" s="257"/>
      <c r="ETH23" s="257"/>
      <c r="ETI23" s="257"/>
      <c r="ETJ23" s="257"/>
      <c r="ETK23" s="257"/>
      <c r="ETL23" s="257"/>
      <c r="ETM23" s="257"/>
      <c r="ETN23" s="257"/>
      <c r="ETO23" s="257"/>
      <c r="ETP23" s="257"/>
      <c r="ETQ23" s="257"/>
      <c r="ETR23" s="257"/>
      <c r="ETS23" s="257"/>
      <c r="ETT23" s="257"/>
      <c r="ETU23" s="257"/>
      <c r="ETV23" s="257"/>
      <c r="ETW23" s="257"/>
      <c r="ETX23" s="257"/>
      <c r="ETY23" s="257"/>
      <c r="ETZ23" s="257"/>
      <c r="EUA23" s="257"/>
      <c r="EUB23" s="257"/>
      <c r="EUC23" s="257"/>
      <c r="EUD23" s="257"/>
      <c r="EUE23" s="257"/>
      <c r="EUF23" s="257"/>
      <c r="EUG23" s="257"/>
      <c r="EUH23" s="257"/>
      <c r="EUI23" s="257"/>
      <c r="EUJ23" s="257"/>
      <c r="EUK23" s="257"/>
      <c r="EUL23" s="257"/>
      <c r="EUM23" s="257"/>
      <c r="EUN23" s="257"/>
      <c r="EUO23" s="257"/>
      <c r="EUP23" s="257"/>
      <c r="EUQ23" s="257"/>
      <c r="EUR23" s="257"/>
      <c r="EUS23" s="257"/>
      <c r="EUT23" s="257"/>
      <c r="EUU23" s="257"/>
      <c r="EUV23" s="257"/>
      <c r="EUW23" s="257"/>
      <c r="EUX23" s="257"/>
      <c r="EUY23" s="257"/>
      <c r="EUZ23" s="257"/>
      <c r="EVA23" s="257"/>
      <c r="EVB23" s="257"/>
      <c r="EVC23" s="257"/>
      <c r="EVD23" s="257"/>
      <c r="EVE23" s="257"/>
      <c r="EVF23" s="257"/>
      <c r="EVG23" s="257"/>
      <c r="EVH23" s="257"/>
      <c r="EVI23" s="257"/>
      <c r="EVJ23" s="257"/>
      <c r="EVK23" s="257"/>
      <c r="EVL23" s="257"/>
      <c r="EVM23" s="257"/>
      <c r="EVN23" s="257"/>
      <c r="EVO23" s="257"/>
      <c r="EVP23" s="257"/>
      <c r="EVQ23" s="257"/>
      <c r="EVR23" s="257"/>
      <c r="EVS23" s="257"/>
      <c r="EVT23" s="257"/>
      <c r="EVU23" s="257"/>
      <c r="EVV23" s="257"/>
      <c r="EVW23" s="257"/>
      <c r="EVX23" s="257"/>
      <c r="EVY23" s="257"/>
      <c r="EVZ23" s="257"/>
      <c r="EWA23" s="257"/>
      <c r="EWB23" s="257"/>
      <c r="EWC23" s="257"/>
      <c r="EWD23" s="257"/>
      <c r="EWE23" s="257"/>
      <c r="EWF23" s="257"/>
      <c r="EWG23" s="257"/>
      <c r="EWH23" s="257"/>
      <c r="EWI23" s="257"/>
      <c r="EWJ23" s="257"/>
      <c r="EWK23" s="257"/>
      <c r="EWL23" s="257"/>
      <c r="EWM23" s="257"/>
      <c r="EWN23" s="257"/>
      <c r="EWO23" s="257"/>
      <c r="EWP23" s="257"/>
      <c r="EWQ23" s="257"/>
      <c r="EWR23" s="257"/>
      <c r="EWS23" s="257"/>
      <c r="EWT23" s="257"/>
      <c r="EWU23" s="257"/>
      <c r="EWV23" s="257"/>
      <c r="EWW23" s="257"/>
      <c r="EWX23" s="257"/>
      <c r="EWY23" s="257"/>
      <c r="EWZ23" s="257"/>
      <c r="EXA23" s="257"/>
      <c r="EXB23" s="257"/>
      <c r="EXC23" s="257"/>
      <c r="EXD23" s="257"/>
      <c r="EXE23" s="257"/>
      <c r="EXF23" s="257"/>
      <c r="EXG23" s="257"/>
      <c r="EXH23" s="257"/>
      <c r="EXI23" s="257"/>
      <c r="EXJ23" s="257"/>
      <c r="EXK23" s="257"/>
      <c r="EXL23" s="257"/>
      <c r="EXM23" s="257"/>
      <c r="EXN23" s="257"/>
      <c r="EXO23" s="257"/>
      <c r="EXP23" s="257"/>
      <c r="EXQ23" s="257"/>
      <c r="EXR23" s="257"/>
      <c r="EXS23" s="257"/>
      <c r="EXT23" s="257"/>
      <c r="EXU23" s="257"/>
      <c r="EXV23" s="257"/>
      <c r="EXW23" s="257"/>
      <c r="EXX23" s="257"/>
      <c r="EXY23" s="257"/>
      <c r="EXZ23" s="257"/>
      <c r="EYA23" s="257"/>
      <c r="EYB23" s="257"/>
      <c r="EYC23" s="257"/>
      <c r="EYD23" s="257"/>
      <c r="EYE23" s="257"/>
      <c r="EYF23" s="257"/>
      <c r="EYG23" s="257"/>
      <c r="EYH23" s="257"/>
      <c r="EYI23" s="257"/>
      <c r="EYJ23" s="257"/>
      <c r="EYK23" s="257"/>
      <c r="EYL23" s="257"/>
      <c r="EYM23" s="257"/>
      <c r="EYN23" s="257"/>
      <c r="EYO23" s="257"/>
      <c r="EYP23" s="257"/>
      <c r="EYQ23" s="257"/>
      <c r="EYR23" s="257"/>
      <c r="EYS23" s="257"/>
      <c r="EYT23" s="257"/>
      <c r="EYU23" s="257"/>
      <c r="EYV23" s="257"/>
      <c r="EYW23" s="257"/>
      <c r="EYX23" s="257"/>
      <c r="EYY23" s="257"/>
      <c r="EYZ23" s="257"/>
      <c r="EZA23" s="257"/>
      <c r="EZB23" s="257"/>
      <c r="EZC23" s="257"/>
      <c r="EZD23" s="257"/>
      <c r="EZE23" s="257"/>
      <c r="EZF23" s="257"/>
      <c r="EZG23" s="257"/>
      <c r="EZH23" s="257"/>
      <c r="EZI23" s="257"/>
      <c r="EZJ23" s="257"/>
      <c r="EZK23" s="257"/>
      <c r="EZL23" s="257"/>
      <c r="EZM23" s="257"/>
      <c r="EZN23" s="257"/>
      <c r="EZO23" s="257"/>
      <c r="EZP23" s="257"/>
      <c r="EZQ23" s="257"/>
      <c r="EZR23" s="257"/>
      <c r="EZS23" s="257"/>
      <c r="EZT23" s="257"/>
      <c r="EZU23" s="257"/>
      <c r="EZV23" s="257"/>
      <c r="EZW23" s="257"/>
      <c r="EZX23" s="257"/>
      <c r="EZY23" s="257"/>
      <c r="EZZ23" s="257"/>
      <c r="FAA23" s="257"/>
      <c r="FAB23" s="257"/>
      <c r="FAC23" s="257"/>
      <c r="FAD23" s="257"/>
      <c r="FAE23" s="257"/>
      <c r="FAF23" s="257"/>
      <c r="FAG23" s="257"/>
      <c r="FAH23" s="257"/>
      <c r="FAI23" s="257"/>
      <c r="FAJ23" s="257"/>
      <c r="FAK23" s="257"/>
      <c r="FAL23" s="257"/>
      <c r="FAM23" s="257"/>
      <c r="FAN23" s="257"/>
      <c r="FAO23" s="257"/>
      <c r="FAP23" s="257"/>
      <c r="FAQ23" s="257"/>
      <c r="FAR23" s="257"/>
      <c r="FAS23" s="257"/>
      <c r="FAT23" s="257"/>
      <c r="FAU23" s="257"/>
      <c r="FAV23" s="257"/>
      <c r="FAW23" s="257"/>
      <c r="FAX23" s="257"/>
      <c r="FAY23" s="257"/>
      <c r="FAZ23" s="257"/>
      <c r="FBA23" s="257"/>
      <c r="FBB23" s="257"/>
      <c r="FBC23" s="257"/>
      <c r="FBD23" s="257"/>
      <c r="FBE23" s="257"/>
      <c r="FBF23" s="257"/>
      <c r="FBG23" s="257"/>
      <c r="FBH23" s="257"/>
      <c r="FBI23" s="257"/>
      <c r="FBJ23" s="257"/>
      <c r="FBK23" s="257"/>
      <c r="FBL23" s="257"/>
      <c r="FBM23" s="257"/>
      <c r="FBN23" s="257"/>
      <c r="FBO23" s="257"/>
      <c r="FBP23" s="257"/>
      <c r="FBQ23" s="257"/>
      <c r="FBR23" s="257"/>
      <c r="FBS23" s="257"/>
      <c r="FBT23" s="257"/>
      <c r="FBU23" s="257"/>
      <c r="FBV23" s="257"/>
      <c r="FBW23" s="257"/>
      <c r="FBX23" s="257"/>
      <c r="FBY23" s="257"/>
      <c r="FBZ23" s="257"/>
      <c r="FCA23" s="257"/>
      <c r="FCB23" s="257"/>
      <c r="FCC23" s="257"/>
      <c r="FCD23" s="257"/>
      <c r="FCE23" s="257"/>
      <c r="FCF23" s="257"/>
      <c r="FCG23" s="257"/>
      <c r="FCH23" s="257"/>
      <c r="FCI23" s="257"/>
      <c r="FCJ23" s="257"/>
      <c r="FCK23" s="257"/>
      <c r="FCL23" s="257"/>
      <c r="FCM23" s="257"/>
      <c r="FCN23" s="257"/>
      <c r="FCO23" s="257"/>
      <c r="FCP23" s="257"/>
      <c r="FCQ23" s="257"/>
      <c r="FCR23" s="257"/>
      <c r="FCS23" s="257"/>
      <c r="FCT23" s="257"/>
      <c r="FCU23" s="257"/>
      <c r="FCV23" s="257"/>
      <c r="FCW23" s="257"/>
      <c r="FCX23" s="257"/>
      <c r="FCY23" s="257"/>
      <c r="FCZ23" s="257"/>
      <c r="FDA23" s="257"/>
      <c r="FDB23" s="257"/>
      <c r="FDC23" s="257"/>
      <c r="FDD23" s="257"/>
      <c r="FDE23" s="257"/>
      <c r="FDF23" s="257"/>
      <c r="FDG23" s="257"/>
      <c r="FDH23" s="257"/>
      <c r="FDI23" s="257"/>
      <c r="FDJ23" s="257"/>
      <c r="FDK23" s="257"/>
      <c r="FDL23" s="257"/>
      <c r="FDM23" s="257"/>
      <c r="FDN23" s="257"/>
      <c r="FDO23" s="257"/>
      <c r="FDP23" s="257"/>
      <c r="FDQ23" s="257"/>
      <c r="FDR23" s="257"/>
      <c r="FDS23" s="257"/>
      <c r="FDT23" s="257"/>
      <c r="FDU23" s="257"/>
      <c r="FDV23" s="257"/>
      <c r="FDW23" s="257"/>
      <c r="FDX23" s="257"/>
      <c r="FDY23" s="257"/>
      <c r="FDZ23" s="257"/>
      <c r="FEA23" s="257"/>
      <c r="FEB23" s="257"/>
      <c r="FEC23" s="257"/>
      <c r="FED23" s="257"/>
      <c r="FEE23" s="257"/>
      <c r="FEF23" s="257"/>
      <c r="FEG23" s="257"/>
      <c r="FEH23" s="257"/>
      <c r="FEI23" s="257"/>
      <c r="FEJ23" s="257"/>
      <c r="FEK23" s="257"/>
      <c r="FEL23" s="257"/>
      <c r="FEM23" s="257"/>
      <c r="FEN23" s="257"/>
      <c r="FEO23" s="257"/>
      <c r="FEP23" s="257"/>
      <c r="FEQ23" s="257"/>
      <c r="FER23" s="257"/>
      <c r="FES23" s="257"/>
      <c r="FET23" s="257"/>
      <c r="FEU23" s="257"/>
      <c r="FEV23" s="257"/>
      <c r="FEW23" s="257"/>
      <c r="FEX23" s="257"/>
      <c r="FEY23" s="257"/>
      <c r="FEZ23" s="257"/>
      <c r="FFA23" s="257"/>
      <c r="FFB23" s="257"/>
      <c r="FFC23" s="257"/>
      <c r="FFD23" s="257"/>
      <c r="FFE23" s="257"/>
      <c r="FFF23" s="257"/>
      <c r="FFG23" s="257"/>
      <c r="FFH23" s="257"/>
      <c r="FFI23" s="257"/>
      <c r="FFJ23" s="257"/>
      <c r="FFK23" s="257"/>
      <c r="FFL23" s="257"/>
      <c r="FFM23" s="257"/>
      <c r="FFN23" s="257"/>
      <c r="FFO23" s="257"/>
      <c r="FFP23" s="257"/>
      <c r="FFQ23" s="257"/>
      <c r="FFR23" s="257"/>
      <c r="FFS23" s="257"/>
      <c r="FFT23" s="257"/>
      <c r="FFU23" s="257"/>
      <c r="FFV23" s="257"/>
      <c r="FFW23" s="257"/>
      <c r="FFX23" s="257"/>
      <c r="FFY23" s="257"/>
      <c r="FFZ23" s="257"/>
      <c r="FGA23" s="257"/>
      <c r="FGB23" s="257"/>
      <c r="FGC23" s="257"/>
      <c r="FGD23" s="257"/>
      <c r="FGE23" s="257"/>
      <c r="FGF23" s="257"/>
      <c r="FGG23" s="257"/>
      <c r="FGH23" s="257"/>
      <c r="FGI23" s="257"/>
      <c r="FGJ23" s="257"/>
      <c r="FGK23" s="257"/>
      <c r="FGL23" s="257"/>
      <c r="FGM23" s="257"/>
      <c r="FGN23" s="257"/>
      <c r="FGO23" s="257"/>
      <c r="FGP23" s="257"/>
      <c r="FGQ23" s="257"/>
      <c r="FGR23" s="257"/>
      <c r="FGS23" s="257"/>
      <c r="FGT23" s="257"/>
      <c r="FGU23" s="257"/>
      <c r="FGV23" s="257"/>
      <c r="FGW23" s="257"/>
      <c r="FGX23" s="257"/>
      <c r="FGY23" s="257"/>
      <c r="FGZ23" s="257"/>
      <c r="FHA23" s="257"/>
      <c r="FHB23" s="257"/>
      <c r="FHC23" s="257"/>
      <c r="FHD23" s="257"/>
      <c r="FHE23" s="257"/>
      <c r="FHF23" s="257"/>
      <c r="FHG23" s="257"/>
      <c r="FHH23" s="257"/>
      <c r="FHI23" s="257"/>
      <c r="FHJ23" s="257"/>
      <c r="FHK23" s="257"/>
      <c r="FHL23" s="257"/>
      <c r="FHM23" s="257"/>
      <c r="FHN23" s="257"/>
      <c r="FHO23" s="257"/>
      <c r="FHP23" s="257"/>
      <c r="FHQ23" s="257"/>
      <c r="FHR23" s="257"/>
      <c r="FHS23" s="257"/>
      <c r="FHT23" s="257"/>
      <c r="FHU23" s="257"/>
      <c r="FHV23" s="257"/>
      <c r="FHW23" s="257"/>
      <c r="FHX23" s="257"/>
      <c r="FHY23" s="257"/>
      <c r="FHZ23" s="257"/>
      <c r="FIA23" s="257"/>
      <c r="FIB23" s="257"/>
      <c r="FIC23" s="257"/>
      <c r="FID23" s="257"/>
      <c r="FIE23" s="257"/>
      <c r="FIF23" s="257"/>
      <c r="FIG23" s="257"/>
      <c r="FIH23" s="257"/>
      <c r="FII23" s="257"/>
      <c r="FIJ23" s="257"/>
      <c r="FIK23" s="257"/>
      <c r="FIL23" s="257"/>
      <c r="FIM23" s="257"/>
      <c r="FIN23" s="257"/>
      <c r="FIO23" s="257"/>
      <c r="FIP23" s="257"/>
      <c r="FIQ23" s="257"/>
      <c r="FIR23" s="257"/>
      <c r="FIS23" s="257"/>
      <c r="FIT23" s="257"/>
      <c r="FIU23" s="257"/>
      <c r="FIV23" s="257"/>
      <c r="FIW23" s="257"/>
      <c r="FIX23" s="257"/>
      <c r="FIY23" s="257"/>
      <c r="FIZ23" s="257"/>
      <c r="FJA23" s="257"/>
      <c r="FJB23" s="257"/>
      <c r="FJC23" s="257"/>
      <c r="FJD23" s="257"/>
      <c r="FJE23" s="257"/>
      <c r="FJF23" s="257"/>
      <c r="FJG23" s="257"/>
      <c r="FJH23" s="257"/>
      <c r="FJI23" s="257"/>
      <c r="FJJ23" s="257"/>
      <c r="FJK23" s="257"/>
      <c r="FJL23" s="257"/>
      <c r="FJM23" s="257"/>
      <c r="FJN23" s="257"/>
      <c r="FJO23" s="257"/>
      <c r="FJP23" s="257"/>
      <c r="FJQ23" s="257"/>
      <c r="FJR23" s="257"/>
      <c r="FJS23" s="257"/>
      <c r="FJT23" s="257"/>
      <c r="FJU23" s="257"/>
      <c r="FJV23" s="257"/>
      <c r="FJW23" s="257"/>
      <c r="FJX23" s="257"/>
      <c r="FJY23" s="257"/>
      <c r="FJZ23" s="257"/>
      <c r="FKA23" s="257"/>
      <c r="FKB23" s="257"/>
      <c r="FKC23" s="257"/>
      <c r="FKD23" s="257"/>
      <c r="FKE23" s="257"/>
      <c r="FKF23" s="257"/>
      <c r="FKG23" s="257"/>
      <c r="FKH23" s="257"/>
      <c r="FKI23" s="257"/>
      <c r="FKJ23" s="257"/>
      <c r="FKK23" s="257"/>
      <c r="FKL23" s="257"/>
      <c r="FKM23" s="257"/>
      <c r="FKN23" s="257"/>
      <c r="FKO23" s="257"/>
      <c r="FKP23" s="257"/>
      <c r="FKQ23" s="257"/>
      <c r="FKR23" s="257"/>
      <c r="FKS23" s="257"/>
      <c r="FKT23" s="257"/>
      <c r="FKU23" s="257"/>
      <c r="FKV23" s="257"/>
      <c r="FKW23" s="257"/>
      <c r="FKX23" s="257"/>
      <c r="FKY23" s="257"/>
      <c r="FKZ23" s="257"/>
      <c r="FLA23" s="257"/>
      <c r="FLB23" s="257"/>
      <c r="FLC23" s="257"/>
      <c r="FLD23" s="257"/>
      <c r="FLE23" s="257"/>
      <c r="FLF23" s="257"/>
      <c r="FLG23" s="257"/>
      <c r="FLH23" s="257"/>
      <c r="FLI23" s="257"/>
      <c r="FLJ23" s="257"/>
      <c r="FLK23" s="257"/>
      <c r="FLL23" s="257"/>
      <c r="FLM23" s="257"/>
      <c r="FLN23" s="257"/>
      <c r="FLO23" s="257"/>
      <c r="FLP23" s="257"/>
      <c r="FLQ23" s="257"/>
      <c r="FLR23" s="257"/>
      <c r="FLS23" s="257"/>
      <c r="FLT23" s="257"/>
      <c r="FLU23" s="257"/>
      <c r="FLV23" s="257"/>
      <c r="FLW23" s="257"/>
      <c r="FLX23" s="257"/>
      <c r="FLY23" s="257"/>
      <c r="FLZ23" s="257"/>
      <c r="FMA23" s="257"/>
      <c r="FMB23" s="257"/>
      <c r="FMC23" s="257"/>
      <c r="FMD23" s="257"/>
      <c r="FME23" s="257"/>
      <c r="FMF23" s="257"/>
      <c r="FMG23" s="257"/>
      <c r="FMH23" s="257"/>
      <c r="FMI23" s="257"/>
      <c r="FMJ23" s="257"/>
      <c r="FMK23" s="257"/>
      <c r="FML23" s="257"/>
      <c r="FMM23" s="257"/>
      <c r="FMN23" s="257"/>
      <c r="FMO23" s="257"/>
      <c r="FMP23" s="257"/>
      <c r="FMQ23" s="257"/>
      <c r="FMR23" s="257"/>
      <c r="FMS23" s="257"/>
      <c r="FMT23" s="257"/>
      <c r="FMU23" s="257"/>
      <c r="FMV23" s="257"/>
      <c r="FMW23" s="257"/>
      <c r="FMX23" s="257"/>
      <c r="FMY23" s="257"/>
      <c r="FMZ23" s="257"/>
      <c r="FNA23" s="257"/>
      <c r="FNB23" s="257"/>
      <c r="FNC23" s="257"/>
      <c r="FND23" s="257"/>
      <c r="FNE23" s="257"/>
      <c r="FNF23" s="257"/>
      <c r="FNG23" s="257"/>
      <c r="FNH23" s="257"/>
      <c r="FNI23" s="257"/>
      <c r="FNJ23" s="257"/>
      <c r="FNK23" s="257"/>
      <c r="FNL23" s="257"/>
      <c r="FNM23" s="257"/>
      <c r="FNN23" s="257"/>
      <c r="FNO23" s="257"/>
      <c r="FNP23" s="257"/>
      <c r="FNQ23" s="257"/>
      <c r="FNR23" s="257"/>
      <c r="FNS23" s="257"/>
      <c r="FNT23" s="257"/>
      <c r="FNU23" s="257"/>
      <c r="FNV23" s="257"/>
      <c r="FNW23" s="257"/>
      <c r="FNX23" s="257"/>
      <c r="FNY23" s="257"/>
      <c r="FNZ23" s="257"/>
      <c r="FOA23" s="257"/>
      <c r="FOB23" s="257"/>
      <c r="FOC23" s="257"/>
      <c r="FOD23" s="257"/>
      <c r="FOE23" s="257"/>
      <c r="FOF23" s="257"/>
      <c r="FOG23" s="257"/>
      <c r="FOH23" s="257"/>
      <c r="FOI23" s="257"/>
      <c r="FOJ23" s="257"/>
      <c r="FOK23" s="257"/>
      <c r="FOL23" s="257"/>
      <c r="FOM23" s="257"/>
      <c r="FON23" s="257"/>
      <c r="FOO23" s="257"/>
      <c r="FOP23" s="257"/>
      <c r="FOQ23" s="257"/>
      <c r="FOR23" s="257"/>
      <c r="FOS23" s="257"/>
      <c r="FOT23" s="257"/>
      <c r="FOU23" s="257"/>
      <c r="FOV23" s="257"/>
      <c r="FOW23" s="257"/>
      <c r="FOX23" s="257"/>
      <c r="FOY23" s="257"/>
      <c r="FOZ23" s="257"/>
      <c r="FPA23" s="257"/>
      <c r="FPB23" s="257"/>
      <c r="FPC23" s="257"/>
      <c r="FPD23" s="257"/>
      <c r="FPE23" s="257"/>
      <c r="FPF23" s="257"/>
      <c r="FPG23" s="257"/>
      <c r="FPH23" s="257"/>
      <c r="FPI23" s="257"/>
      <c r="FPJ23" s="257"/>
      <c r="FPK23" s="257"/>
      <c r="FPL23" s="257"/>
      <c r="FPM23" s="257"/>
      <c r="FPN23" s="257"/>
      <c r="FPO23" s="257"/>
      <c r="FPP23" s="257"/>
      <c r="FPQ23" s="257"/>
      <c r="FPR23" s="257"/>
      <c r="FPS23" s="257"/>
      <c r="FPT23" s="257"/>
      <c r="FPU23" s="257"/>
      <c r="FPV23" s="257"/>
      <c r="FPW23" s="257"/>
      <c r="FPX23" s="257"/>
      <c r="FPY23" s="257"/>
      <c r="FPZ23" s="257"/>
      <c r="FQA23" s="257"/>
      <c r="FQB23" s="257"/>
      <c r="FQC23" s="257"/>
      <c r="FQD23" s="257"/>
      <c r="FQE23" s="257"/>
      <c r="FQF23" s="257"/>
      <c r="FQG23" s="257"/>
      <c r="FQH23" s="257"/>
      <c r="FQI23" s="257"/>
      <c r="FQJ23" s="257"/>
      <c r="FQK23" s="257"/>
      <c r="FQL23" s="257"/>
      <c r="FQM23" s="257"/>
      <c r="FQN23" s="257"/>
      <c r="FQO23" s="257"/>
      <c r="FQP23" s="257"/>
      <c r="FQQ23" s="257"/>
      <c r="FQR23" s="257"/>
      <c r="FQS23" s="257"/>
      <c r="FQT23" s="257"/>
      <c r="FQU23" s="257"/>
      <c r="FQV23" s="257"/>
      <c r="FQW23" s="257"/>
      <c r="FQX23" s="257"/>
      <c r="FQY23" s="257"/>
      <c r="FQZ23" s="257"/>
      <c r="FRA23" s="257"/>
      <c r="FRB23" s="257"/>
      <c r="FRC23" s="257"/>
      <c r="FRD23" s="257"/>
      <c r="FRE23" s="257"/>
      <c r="FRF23" s="257"/>
      <c r="FRG23" s="257"/>
      <c r="FRH23" s="257"/>
      <c r="FRI23" s="257"/>
      <c r="FRJ23" s="257"/>
      <c r="FRK23" s="257"/>
      <c r="FRL23" s="257"/>
      <c r="FRM23" s="257"/>
      <c r="FRN23" s="257"/>
      <c r="FRO23" s="257"/>
      <c r="FRP23" s="257"/>
      <c r="FRQ23" s="257"/>
      <c r="FRR23" s="257"/>
      <c r="FRS23" s="257"/>
      <c r="FRT23" s="257"/>
      <c r="FRU23" s="257"/>
      <c r="FRV23" s="257"/>
      <c r="FRW23" s="257"/>
      <c r="FRX23" s="257"/>
      <c r="FRY23" s="257"/>
      <c r="FRZ23" s="257"/>
      <c r="FSA23" s="257"/>
      <c r="FSB23" s="257"/>
      <c r="FSC23" s="257"/>
      <c r="FSD23" s="257"/>
      <c r="FSE23" s="257"/>
      <c r="FSF23" s="257"/>
      <c r="FSG23" s="257"/>
      <c r="FSH23" s="257"/>
      <c r="FSI23" s="257"/>
      <c r="FSJ23" s="257"/>
      <c r="FSK23" s="257"/>
      <c r="FSL23" s="257"/>
      <c r="FSM23" s="257"/>
      <c r="FSN23" s="257"/>
      <c r="FSO23" s="257"/>
      <c r="FSP23" s="257"/>
      <c r="FSQ23" s="257"/>
      <c r="FSR23" s="257"/>
      <c r="FSS23" s="257"/>
      <c r="FST23" s="257"/>
      <c r="FSU23" s="257"/>
      <c r="FSV23" s="257"/>
      <c r="FSW23" s="257"/>
      <c r="FSX23" s="257"/>
      <c r="FSY23" s="257"/>
      <c r="FSZ23" s="257"/>
      <c r="FTA23" s="257"/>
      <c r="FTB23" s="257"/>
      <c r="FTC23" s="257"/>
      <c r="FTD23" s="257"/>
      <c r="FTE23" s="257"/>
      <c r="FTF23" s="257"/>
      <c r="FTG23" s="257"/>
      <c r="FTH23" s="257"/>
      <c r="FTI23" s="257"/>
      <c r="FTJ23" s="257"/>
      <c r="FTK23" s="257"/>
      <c r="FTL23" s="257"/>
      <c r="FTM23" s="257"/>
      <c r="FTN23" s="257"/>
      <c r="FTO23" s="257"/>
      <c r="FTP23" s="257"/>
      <c r="FTQ23" s="257"/>
      <c r="FTR23" s="257"/>
      <c r="FTS23" s="257"/>
      <c r="FTT23" s="257"/>
      <c r="FTU23" s="257"/>
      <c r="FTV23" s="257"/>
      <c r="FTW23" s="257"/>
      <c r="FTX23" s="257"/>
      <c r="FTY23" s="257"/>
      <c r="FTZ23" s="257"/>
      <c r="FUA23" s="257"/>
      <c r="FUB23" s="257"/>
      <c r="FUC23" s="257"/>
      <c r="FUD23" s="257"/>
      <c r="FUE23" s="257"/>
      <c r="FUF23" s="257"/>
      <c r="FUG23" s="257"/>
      <c r="FUH23" s="257"/>
      <c r="FUI23" s="257"/>
      <c r="FUJ23" s="257"/>
      <c r="FUK23" s="257"/>
      <c r="FUL23" s="257"/>
      <c r="FUM23" s="257"/>
      <c r="FUN23" s="257"/>
      <c r="FUO23" s="257"/>
      <c r="FUP23" s="257"/>
      <c r="FUQ23" s="257"/>
      <c r="FUR23" s="257"/>
      <c r="FUS23" s="257"/>
      <c r="FUT23" s="257"/>
      <c r="FUU23" s="257"/>
      <c r="FUV23" s="257"/>
      <c r="FUW23" s="257"/>
      <c r="FUX23" s="257"/>
      <c r="FUY23" s="257"/>
      <c r="FUZ23" s="257"/>
      <c r="FVA23" s="257"/>
      <c r="FVB23" s="257"/>
      <c r="FVC23" s="257"/>
      <c r="FVD23" s="257"/>
      <c r="FVE23" s="257"/>
      <c r="FVF23" s="257"/>
      <c r="FVG23" s="257"/>
      <c r="FVH23" s="257"/>
      <c r="FVI23" s="257"/>
      <c r="FVJ23" s="257"/>
      <c r="FVK23" s="257"/>
      <c r="FVL23" s="257"/>
      <c r="FVM23" s="257"/>
      <c r="FVN23" s="257"/>
      <c r="FVO23" s="257"/>
      <c r="FVP23" s="257"/>
      <c r="FVQ23" s="257"/>
      <c r="FVR23" s="257"/>
      <c r="FVS23" s="257"/>
      <c r="FVT23" s="257"/>
      <c r="FVU23" s="257"/>
      <c r="FVV23" s="257"/>
      <c r="FVW23" s="257"/>
      <c r="FVX23" s="257"/>
      <c r="FVY23" s="257"/>
      <c r="FVZ23" s="257"/>
      <c r="FWA23" s="257"/>
      <c r="FWB23" s="257"/>
      <c r="FWC23" s="257"/>
      <c r="FWD23" s="257"/>
      <c r="FWE23" s="257"/>
      <c r="FWF23" s="257"/>
      <c r="FWG23" s="257"/>
      <c r="FWH23" s="257"/>
      <c r="FWI23" s="257"/>
      <c r="FWJ23" s="257"/>
      <c r="FWK23" s="257"/>
      <c r="FWL23" s="257"/>
      <c r="FWM23" s="257"/>
      <c r="FWN23" s="257"/>
      <c r="FWO23" s="257"/>
      <c r="FWP23" s="257"/>
      <c r="FWQ23" s="257"/>
      <c r="FWR23" s="257"/>
      <c r="FWS23" s="257"/>
      <c r="FWT23" s="257"/>
      <c r="FWU23" s="257"/>
      <c r="FWV23" s="257"/>
      <c r="FWW23" s="257"/>
      <c r="FWX23" s="257"/>
      <c r="FWY23" s="257"/>
      <c r="FWZ23" s="257"/>
      <c r="FXA23" s="257"/>
      <c r="FXB23" s="257"/>
      <c r="FXC23" s="257"/>
      <c r="FXD23" s="257"/>
      <c r="FXE23" s="257"/>
      <c r="FXF23" s="257"/>
      <c r="FXG23" s="257"/>
      <c r="FXH23" s="257"/>
      <c r="FXI23" s="257"/>
      <c r="FXJ23" s="257"/>
      <c r="FXK23" s="257"/>
      <c r="FXL23" s="257"/>
      <c r="FXM23" s="257"/>
      <c r="FXN23" s="257"/>
      <c r="FXO23" s="257"/>
      <c r="FXP23" s="257"/>
      <c r="FXQ23" s="257"/>
      <c r="FXR23" s="257"/>
      <c r="FXS23" s="257"/>
      <c r="FXT23" s="257"/>
      <c r="FXU23" s="257"/>
      <c r="FXV23" s="257"/>
      <c r="FXW23" s="257"/>
      <c r="FXX23" s="257"/>
      <c r="FXY23" s="257"/>
      <c r="FXZ23" s="257"/>
      <c r="FYA23" s="257"/>
      <c r="FYB23" s="257"/>
      <c r="FYC23" s="257"/>
      <c r="FYD23" s="257"/>
      <c r="FYE23" s="257"/>
      <c r="FYF23" s="257"/>
      <c r="FYG23" s="257"/>
      <c r="FYH23" s="257"/>
      <c r="FYI23" s="257"/>
      <c r="FYJ23" s="257"/>
      <c r="FYK23" s="257"/>
      <c r="FYL23" s="257"/>
      <c r="FYM23" s="257"/>
      <c r="FYN23" s="257"/>
      <c r="FYO23" s="257"/>
      <c r="FYP23" s="257"/>
      <c r="FYQ23" s="257"/>
      <c r="FYR23" s="257"/>
      <c r="FYS23" s="257"/>
      <c r="FYT23" s="257"/>
      <c r="FYU23" s="257"/>
      <c r="FYV23" s="257"/>
      <c r="FYW23" s="257"/>
      <c r="FYX23" s="257"/>
      <c r="FYY23" s="257"/>
      <c r="FYZ23" s="257"/>
      <c r="FZA23" s="257"/>
      <c r="FZB23" s="257"/>
      <c r="FZC23" s="257"/>
      <c r="FZD23" s="257"/>
      <c r="FZE23" s="257"/>
      <c r="FZF23" s="257"/>
      <c r="FZG23" s="257"/>
      <c r="FZH23" s="257"/>
      <c r="FZI23" s="257"/>
      <c r="FZJ23" s="257"/>
      <c r="FZK23" s="257"/>
      <c r="FZL23" s="257"/>
      <c r="FZM23" s="257"/>
      <c r="FZN23" s="257"/>
      <c r="FZO23" s="257"/>
      <c r="FZP23" s="257"/>
      <c r="FZQ23" s="257"/>
      <c r="FZR23" s="257"/>
      <c r="FZS23" s="257"/>
      <c r="FZT23" s="257"/>
      <c r="FZU23" s="257"/>
      <c r="FZV23" s="257"/>
      <c r="FZW23" s="257"/>
      <c r="FZX23" s="257"/>
      <c r="FZY23" s="257"/>
      <c r="FZZ23" s="257"/>
      <c r="GAA23" s="257"/>
      <c r="GAB23" s="257"/>
      <c r="GAC23" s="257"/>
      <c r="GAD23" s="257"/>
      <c r="GAE23" s="257"/>
      <c r="GAF23" s="257"/>
      <c r="GAG23" s="257"/>
      <c r="GAH23" s="257"/>
      <c r="GAI23" s="257"/>
      <c r="GAJ23" s="257"/>
      <c r="GAK23" s="257"/>
      <c r="GAL23" s="257"/>
      <c r="GAM23" s="257"/>
      <c r="GAN23" s="257"/>
      <c r="GAO23" s="257"/>
      <c r="GAP23" s="257"/>
      <c r="GAQ23" s="257"/>
      <c r="GAR23" s="257"/>
      <c r="GAS23" s="257"/>
      <c r="GAT23" s="257"/>
      <c r="GAU23" s="257"/>
      <c r="GAV23" s="257"/>
      <c r="GAW23" s="257"/>
      <c r="GAX23" s="257"/>
      <c r="GAY23" s="257"/>
      <c r="GAZ23" s="257"/>
      <c r="GBA23" s="257"/>
      <c r="GBB23" s="257"/>
      <c r="GBC23" s="257"/>
      <c r="GBD23" s="257"/>
      <c r="GBE23" s="257"/>
      <c r="GBF23" s="257"/>
      <c r="GBG23" s="257"/>
      <c r="GBH23" s="257"/>
      <c r="GBI23" s="257"/>
      <c r="GBJ23" s="257"/>
      <c r="GBK23" s="257"/>
      <c r="GBL23" s="257"/>
      <c r="GBM23" s="257"/>
      <c r="GBN23" s="257"/>
      <c r="GBO23" s="257"/>
      <c r="GBP23" s="257"/>
      <c r="GBQ23" s="257"/>
      <c r="GBR23" s="257"/>
      <c r="GBS23" s="257"/>
      <c r="GBT23" s="257"/>
      <c r="GBU23" s="257"/>
      <c r="GBV23" s="257"/>
      <c r="GBW23" s="257"/>
      <c r="GBX23" s="257"/>
      <c r="GBY23" s="257"/>
      <c r="GBZ23" s="257"/>
      <c r="GCA23" s="257"/>
      <c r="GCB23" s="257"/>
      <c r="GCC23" s="257"/>
      <c r="GCD23" s="257"/>
      <c r="GCE23" s="257"/>
      <c r="GCF23" s="257"/>
      <c r="GCG23" s="257"/>
      <c r="GCH23" s="257"/>
      <c r="GCI23" s="257"/>
      <c r="GCJ23" s="257"/>
      <c r="GCK23" s="257"/>
      <c r="GCL23" s="257"/>
      <c r="GCM23" s="257"/>
      <c r="GCN23" s="257"/>
      <c r="GCO23" s="257"/>
      <c r="GCP23" s="257"/>
      <c r="GCQ23" s="257"/>
      <c r="GCR23" s="257"/>
      <c r="GCS23" s="257"/>
      <c r="GCT23" s="257"/>
      <c r="GCU23" s="257"/>
      <c r="GCV23" s="257"/>
      <c r="GCW23" s="257"/>
      <c r="GCX23" s="257"/>
      <c r="GCY23" s="257"/>
      <c r="GCZ23" s="257"/>
      <c r="GDA23" s="257"/>
      <c r="GDB23" s="257"/>
      <c r="GDC23" s="257"/>
      <c r="GDD23" s="257"/>
      <c r="GDE23" s="257"/>
      <c r="GDF23" s="257"/>
      <c r="GDG23" s="257"/>
      <c r="GDH23" s="257"/>
      <c r="GDI23" s="257"/>
      <c r="GDJ23" s="257"/>
      <c r="GDK23" s="257"/>
      <c r="GDL23" s="257"/>
      <c r="GDM23" s="257"/>
      <c r="GDN23" s="257"/>
      <c r="GDO23" s="257"/>
      <c r="GDP23" s="257"/>
      <c r="GDQ23" s="257"/>
      <c r="GDR23" s="257"/>
      <c r="GDS23" s="257"/>
      <c r="GDT23" s="257"/>
      <c r="GDU23" s="257"/>
      <c r="GDV23" s="257"/>
      <c r="GDW23" s="257"/>
      <c r="GDX23" s="257"/>
      <c r="GDY23" s="257"/>
      <c r="GDZ23" s="257"/>
      <c r="GEA23" s="257"/>
      <c r="GEB23" s="257"/>
      <c r="GEC23" s="257"/>
      <c r="GED23" s="257"/>
      <c r="GEE23" s="257"/>
      <c r="GEF23" s="257"/>
      <c r="GEG23" s="257"/>
      <c r="GEH23" s="257"/>
      <c r="GEI23" s="257"/>
      <c r="GEJ23" s="257"/>
      <c r="GEK23" s="257"/>
      <c r="GEL23" s="257"/>
      <c r="GEM23" s="257"/>
      <c r="GEN23" s="257"/>
      <c r="GEO23" s="257"/>
      <c r="GEP23" s="257"/>
      <c r="GEQ23" s="257"/>
      <c r="GER23" s="257"/>
      <c r="GES23" s="257"/>
      <c r="GET23" s="257"/>
      <c r="GEU23" s="257"/>
      <c r="GEV23" s="257"/>
      <c r="GEW23" s="257"/>
      <c r="GEX23" s="257"/>
      <c r="GEY23" s="257"/>
      <c r="GEZ23" s="257"/>
      <c r="GFA23" s="257"/>
      <c r="GFB23" s="257"/>
      <c r="GFC23" s="257"/>
      <c r="GFD23" s="257"/>
      <c r="GFE23" s="257"/>
      <c r="GFF23" s="257"/>
      <c r="GFG23" s="257"/>
      <c r="GFH23" s="257"/>
      <c r="GFI23" s="257"/>
      <c r="GFJ23" s="257"/>
      <c r="GFK23" s="257"/>
      <c r="GFL23" s="257"/>
      <c r="GFM23" s="257"/>
      <c r="GFN23" s="257"/>
      <c r="GFO23" s="257"/>
      <c r="GFP23" s="257"/>
      <c r="GFQ23" s="257"/>
      <c r="GFR23" s="257"/>
      <c r="GFS23" s="257"/>
      <c r="GFT23" s="257"/>
      <c r="GFU23" s="257"/>
      <c r="GFV23" s="257"/>
      <c r="GFW23" s="257"/>
      <c r="GFX23" s="257"/>
      <c r="GFY23" s="257"/>
      <c r="GFZ23" s="257"/>
      <c r="GGA23" s="257"/>
      <c r="GGB23" s="257"/>
      <c r="GGC23" s="257"/>
      <c r="GGD23" s="257"/>
      <c r="GGE23" s="257"/>
      <c r="GGF23" s="257"/>
      <c r="GGG23" s="257"/>
      <c r="GGH23" s="257"/>
      <c r="GGI23" s="257"/>
      <c r="GGJ23" s="257"/>
      <c r="GGK23" s="257"/>
      <c r="GGL23" s="257"/>
      <c r="GGM23" s="257"/>
      <c r="GGN23" s="257"/>
      <c r="GGO23" s="257"/>
      <c r="GGP23" s="257"/>
      <c r="GGQ23" s="257"/>
      <c r="GGR23" s="257"/>
      <c r="GGS23" s="257"/>
      <c r="GGT23" s="257"/>
      <c r="GGU23" s="257"/>
      <c r="GGV23" s="257"/>
      <c r="GGW23" s="257"/>
      <c r="GGX23" s="257"/>
      <c r="GGY23" s="257"/>
      <c r="GGZ23" s="257"/>
      <c r="GHA23" s="257"/>
      <c r="GHB23" s="257"/>
      <c r="GHC23" s="257"/>
      <c r="GHD23" s="257"/>
      <c r="GHE23" s="257"/>
      <c r="GHF23" s="257"/>
      <c r="GHG23" s="257"/>
      <c r="GHH23" s="257"/>
      <c r="GHI23" s="257"/>
      <c r="GHJ23" s="257"/>
      <c r="GHK23" s="257"/>
      <c r="GHL23" s="257"/>
      <c r="GHM23" s="257"/>
      <c r="GHN23" s="257"/>
      <c r="GHO23" s="257"/>
      <c r="GHP23" s="257"/>
      <c r="GHQ23" s="257"/>
      <c r="GHR23" s="257"/>
      <c r="GHS23" s="257"/>
      <c r="GHT23" s="257"/>
      <c r="GHU23" s="257"/>
      <c r="GHV23" s="257"/>
      <c r="GHW23" s="257"/>
      <c r="GHX23" s="257"/>
      <c r="GHY23" s="257"/>
      <c r="GHZ23" s="257"/>
      <c r="GIA23" s="257"/>
      <c r="GIB23" s="257"/>
      <c r="GIC23" s="257"/>
      <c r="GID23" s="257"/>
      <c r="GIE23" s="257"/>
      <c r="GIF23" s="257"/>
      <c r="GIG23" s="257"/>
      <c r="GIH23" s="257"/>
      <c r="GII23" s="257"/>
      <c r="GIJ23" s="257"/>
      <c r="GIK23" s="257"/>
      <c r="GIL23" s="257"/>
      <c r="GIM23" s="257"/>
      <c r="GIN23" s="257"/>
      <c r="GIO23" s="257"/>
      <c r="GIP23" s="257"/>
      <c r="GIQ23" s="257"/>
      <c r="GIR23" s="257"/>
      <c r="GIS23" s="257"/>
      <c r="GIT23" s="257"/>
      <c r="GIU23" s="257"/>
      <c r="GIV23" s="257"/>
      <c r="GIW23" s="257"/>
      <c r="GIX23" s="257"/>
      <c r="GIY23" s="257"/>
      <c r="GIZ23" s="257"/>
      <c r="GJA23" s="257"/>
      <c r="GJB23" s="257"/>
      <c r="GJC23" s="257"/>
      <c r="GJD23" s="257"/>
      <c r="GJE23" s="257"/>
      <c r="GJF23" s="257"/>
      <c r="GJG23" s="257"/>
      <c r="GJH23" s="257"/>
      <c r="GJI23" s="257"/>
      <c r="GJJ23" s="257"/>
      <c r="GJK23" s="257"/>
      <c r="GJL23" s="257"/>
      <c r="GJM23" s="257"/>
      <c r="GJN23" s="257"/>
      <c r="GJO23" s="257"/>
      <c r="GJP23" s="257"/>
      <c r="GJQ23" s="257"/>
      <c r="GJR23" s="257"/>
      <c r="GJS23" s="257"/>
      <c r="GJT23" s="257"/>
      <c r="GJU23" s="257"/>
      <c r="GJV23" s="257"/>
      <c r="GJW23" s="257"/>
      <c r="GJX23" s="257"/>
      <c r="GJY23" s="257"/>
      <c r="GJZ23" s="257"/>
      <c r="GKA23" s="257"/>
      <c r="GKB23" s="257"/>
      <c r="GKC23" s="257"/>
      <c r="GKD23" s="257"/>
      <c r="GKE23" s="257"/>
      <c r="GKF23" s="257"/>
      <c r="GKG23" s="257"/>
      <c r="GKH23" s="257"/>
      <c r="GKI23" s="257"/>
      <c r="GKJ23" s="257"/>
      <c r="GKK23" s="257"/>
      <c r="GKL23" s="257"/>
      <c r="GKM23" s="257"/>
      <c r="GKN23" s="257"/>
      <c r="GKO23" s="257"/>
      <c r="GKP23" s="257"/>
      <c r="GKQ23" s="257"/>
      <c r="GKR23" s="257"/>
      <c r="GKS23" s="257"/>
      <c r="GKT23" s="257"/>
      <c r="GKU23" s="257"/>
      <c r="GKV23" s="257"/>
      <c r="GKW23" s="257"/>
      <c r="GKX23" s="257"/>
      <c r="GKY23" s="257"/>
      <c r="GKZ23" s="257"/>
      <c r="GLA23" s="257"/>
      <c r="GLB23" s="257"/>
      <c r="GLC23" s="257"/>
      <c r="GLD23" s="257"/>
      <c r="GLE23" s="257"/>
      <c r="GLF23" s="257"/>
      <c r="GLG23" s="257"/>
      <c r="GLH23" s="257"/>
      <c r="GLI23" s="257"/>
      <c r="GLJ23" s="257"/>
      <c r="GLK23" s="257"/>
      <c r="GLL23" s="257"/>
      <c r="GLM23" s="257"/>
      <c r="GLN23" s="257"/>
      <c r="GLO23" s="257"/>
      <c r="GLP23" s="257"/>
      <c r="GLQ23" s="257"/>
      <c r="GLR23" s="257"/>
      <c r="GLS23" s="257"/>
      <c r="GLT23" s="257"/>
      <c r="GLU23" s="257"/>
      <c r="GLV23" s="257"/>
      <c r="GLW23" s="257"/>
      <c r="GLX23" s="257"/>
      <c r="GLY23" s="257"/>
      <c r="GLZ23" s="257"/>
      <c r="GMA23" s="257"/>
      <c r="GMB23" s="257"/>
      <c r="GMC23" s="257"/>
      <c r="GMD23" s="257"/>
      <c r="GME23" s="257"/>
      <c r="GMF23" s="257"/>
      <c r="GMG23" s="257"/>
      <c r="GMH23" s="257"/>
      <c r="GMI23" s="257"/>
      <c r="GMJ23" s="257"/>
      <c r="GMK23" s="257"/>
      <c r="GML23" s="257"/>
      <c r="GMM23" s="257"/>
      <c r="GMN23" s="257"/>
      <c r="GMO23" s="257"/>
      <c r="GMP23" s="257"/>
      <c r="GMQ23" s="257"/>
      <c r="GMR23" s="257"/>
      <c r="GMS23" s="257"/>
      <c r="GMT23" s="257"/>
      <c r="GMU23" s="257"/>
      <c r="GMV23" s="257"/>
      <c r="GMW23" s="257"/>
      <c r="GMX23" s="257"/>
      <c r="GMY23" s="257"/>
      <c r="GMZ23" s="257"/>
      <c r="GNA23" s="257"/>
      <c r="GNB23" s="257"/>
      <c r="GNC23" s="257"/>
      <c r="GND23" s="257"/>
      <c r="GNE23" s="257"/>
      <c r="GNF23" s="257"/>
      <c r="GNG23" s="257"/>
      <c r="GNH23" s="257"/>
      <c r="GNI23" s="257"/>
      <c r="GNJ23" s="257"/>
      <c r="GNK23" s="257"/>
      <c r="GNL23" s="257"/>
      <c r="GNM23" s="257"/>
      <c r="GNN23" s="257"/>
      <c r="GNO23" s="257"/>
      <c r="GNP23" s="257"/>
      <c r="GNQ23" s="257"/>
      <c r="GNR23" s="257"/>
      <c r="GNS23" s="257"/>
      <c r="GNT23" s="257"/>
      <c r="GNU23" s="257"/>
      <c r="GNV23" s="257"/>
      <c r="GNW23" s="257"/>
      <c r="GNX23" s="257"/>
      <c r="GNY23" s="257"/>
      <c r="GNZ23" s="257"/>
      <c r="GOA23" s="257"/>
      <c r="GOB23" s="257"/>
      <c r="GOC23" s="257"/>
      <c r="GOD23" s="257"/>
      <c r="GOE23" s="257"/>
      <c r="GOF23" s="257"/>
      <c r="GOG23" s="257"/>
      <c r="GOH23" s="257"/>
      <c r="GOI23" s="257"/>
      <c r="GOJ23" s="257"/>
      <c r="GOK23" s="257"/>
      <c r="GOL23" s="257"/>
      <c r="GOM23" s="257"/>
      <c r="GON23" s="257"/>
      <c r="GOO23" s="257"/>
      <c r="GOP23" s="257"/>
      <c r="GOQ23" s="257"/>
      <c r="GOR23" s="257"/>
      <c r="GOS23" s="257"/>
      <c r="GOT23" s="257"/>
      <c r="GOU23" s="257"/>
      <c r="GOV23" s="257"/>
      <c r="GOW23" s="257"/>
      <c r="GOX23" s="257"/>
      <c r="GOY23" s="257"/>
      <c r="GOZ23" s="257"/>
      <c r="GPA23" s="257"/>
      <c r="GPB23" s="257"/>
      <c r="GPC23" s="257"/>
      <c r="GPD23" s="257"/>
      <c r="GPE23" s="257"/>
      <c r="GPF23" s="257"/>
      <c r="GPG23" s="257"/>
      <c r="GPH23" s="257"/>
      <c r="GPI23" s="257"/>
      <c r="GPJ23" s="257"/>
      <c r="GPK23" s="257"/>
      <c r="GPL23" s="257"/>
      <c r="GPM23" s="257"/>
      <c r="GPN23" s="257"/>
      <c r="GPO23" s="257"/>
      <c r="GPP23" s="257"/>
      <c r="GPQ23" s="257"/>
      <c r="GPR23" s="257"/>
      <c r="GPS23" s="257"/>
      <c r="GPT23" s="257"/>
      <c r="GPU23" s="257"/>
      <c r="GPV23" s="257"/>
      <c r="GPW23" s="257"/>
      <c r="GPX23" s="257"/>
      <c r="GPY23" s="257"/>
      <c r="GPZ23" s="257"/>
      <c r="GQA23" s="257"/>
      <c r="GQB23" s="257"/>
      <c r="GQC23" s="257"/>
      <c r="GQD23" s="257"/>
      <c r="GQE23" s="257"/>
      <c r="GQF23" s="257"/>
      <c r="GQG23" s="257"/>
      <c r="GQH23" s="257"/>
      <c r="GQI23" s="257"/>
      <c r="GQJ23" s="257"/>
      <c r="GQK23" s="257"/>
      <c r="GQL23" s="257"/>
      <c r="GQM23" s="257"/>
      <c r="GQN23" s="257"/>
      <c r="GQO23" s="257"/>
      <c r="GQP23" s="257"/>
      <c r="GQQ23" s="257"/>
      <c r="GQR23" s="257"/>
      <c r="GQS23" s="257"/>
      <c r="GQT23" s="257"/>
      <c r="GQU23" s="257"/>
      <c r="GQV23" s="257"/>
      <c r="GQW23" s="257"/>
      <c r="GQX23" s="257"/>
      <c r="GQY23" s="257"/>
      <c r="GQZ23" s="257"/>
      <c r="GRA23" s="257"/>
      <c r="GRB23" s="257"/>
      <c r="GRC23" s="257"/>
      <c r="GRD23" s="257"/>
      <c r="GRE23" s="257"/>
      <c r="GRF23" s="257"/>
      <c r="GRG23" s="257"/>
      <c r="GRH23" s="257"/>
      <c r="GRI23" s="257"/>
      <c r="GRJ23" s="257"/>
      <c r="GRK23" s="257"/>
      <c r="GRL23" s="257"/>
      <c r="GRM23" s="257"/>
      <c r="GRN23" s="257"/>
      <c r="GRO23" s="257"/>
      <c r="GRP23" s="257"/>
      <c r="GRQ23" s="257"/>
      <c r="GRR23" s="257"/>
      <c r="GRS23" s="257"/>
      <c r="GRT23" s="257"/>
      <c r="GRU23" s="257"/>
      <c r="GRV23" s="257"/>
      <c r="GRW23" s="257"/>
      <c r="GRX23" s="257"/>
      <c r="GRY23" s="257"/>
      <c r="GRZ23" s="257"/>
      <c r="GSA23" s="257"/>
      <c r="GSB23" s="257"/>
      <c r="GSC23" s="257"/>
      <c r="GSD23" s="257"/>
      <c r="GSE23" s="257"/>
      <c r="GSF23" s="257"/>
      <c r="GSG23" s="257"/>
      <c r="GSH23" s="257"/>
      <c r="GSI23" s="257"/>
      <c r="GSJ23" s="257"/>
      <c r="GSK23" s="257"/>
      <c r="GSL23" s="257"/>
      <c r="GSM23" s="257"/>
      <c r="GSN23" s="257"/>
      <c r="GSO23" s="257"/>
      <c r="GSP23" s="257"/>
      <c r="GSQ23" s="257"/>
      <c r="GSR23" s="257"/>
      <c r="GSS23" s="257"/>
      <c r="GST23" s="257"/>
      <c r="GSU23" s="257"/>
      <c r="GSV23" s="257"/>
      <c r="GSW23" s="257"/>
      <c r="GSX23" s="257"/>
      <c r="GSY23" s="257"/>
      <c r="GSZ23" s="257"/>
      <c r="GTA23" s="257"/>
      <c r="GTB23" s="257"/>
      <c r="GTC23" s="257"/>
      <c r="GTD23" s="257"/>
      <c r="GTE23" s="257"/>
      <c r="GTF23" s="257"/>
      <c r="GTG23" s="257"/>
      <c r="GTH23" s="257"/>
      <c r="GTI23" s="257"/>
      <c r="GTJ23" s="257"/>
      <c r="GTK23" s="257"/>
      <c r="GTL23" s="257"/>
      <c r="GTM23" s="257"/>
      <c r="GTN23" s="257"/>
      <c r="GTO23" s="257"/>
      <c r="GTP23" s="257"/>
      <c r="GTQ23" s="257"/>
      <c r="GTR23" s="257"/>
      <c r="GTS23" s="257"/>
      <c r="GTT23" s="257"/>
      <c r="GTU23" s="257"/>
      <c r="GTV23" s="257"/>
      <c r="GTW23" s="257"/>
      <c r="GTX23" s="257"/>
      <c r="GTY23" s="257"/>
      <c r="GTZ23" s="257"/>
      <c r="GUA23" s="257"/>
      <c r="GUB23" s="257"/>
      <c r="GUC23" s="257"/>
      <c r="GUD23" s="257"/>
      <c r="GUE23" s="257"/>
      <c r="GUF23" s="257"/>
      <c r="GUG23" s="257"/>
      <c r="GUH23" s="257"/>
      <c r="GUI23" s="257"/>
      <c r="GUJ23" s="257"/>
      <c r="GUK23" s="257"/>
      <c r="GUL23" s="257"/>
      <c r="GUM23" s="257"/>
      <c r="GUN23" s="257"/>
      <c r="GUO23" s="257"/>
      <c r="GUP23" s="257"/>
      <c r="GUQ23" s="257"/>
      <c r="GUR23" s="257"/>
      <c r="GUS23" s="257"/>
      <c r="GUT23" s="257"/>
      <c r="GUU23" s="257"/>
      <c r="GUV23" s="257"/>
      <c r="GUW23" s="257"/>
      <c r="GUX23" s="257"/>
      <c r="GUY23" s="257"/>
      <c r="GUZ23" s="257"/>
      <c r="GVA23" s="257"/>
      <c r="GVB23" s="257"/>
      <c r="GVC23" s="257"/>
      <c r="GVD23" s="257"/>
      <c r="GVE23" s="257"/>
      <c r="GVF23" s="257"/>
      <c r="GVG23" s="257"/>
      <c r="GVH23" s="257"/>
      <c r="GVI23" s="257"/>
      <c r="GVJ23" s="257"/>
      <c r="GVK23" s="257"/>
      <c r="GVL23" s="257"/>
      <c r="GVM23" s="257"/>
      <c r="GVN23" s="257"/>
      <c r="GVO23" s="257"/>
      <c r="GVP23" s="257"/>
      <c r="GVQ23" s="257"/>
      <c r="GVR23" s="257"/>
      <c r="GVS23" s="257"/>
      <c r="GVT23" s="257"/>
      <c r="GVU23" s="257"/>
      <c r="GVV23" s="257"/>
      <c r="GVW23" s="257"/>
      <c r="GVX23" s="257"/>
      <c r="GVY23" s="257"/>
      <c r="GVZ23" s="257"/>
      <c r="GWA23" s="257"/>
      <c r="GWB23" s="257"/>
      <c r="GWC23" s="257"/>
      <c r="GWD23" s="257"/>
      <c r="GWE23" s="257"/>
      <c r="GWF23" s="257"/>
      <c r="GWG23" s="257"/>
      <c r="GWH23" s="257"/>
      <c r="GWI23" s="257"/>
      <c r="GWJ23" s="257"/>
      <c r="GWK23" s="257"/>
      <c r="GWL23" s="257"/>
      <c r="GWM23" s="257"/>
      <c r="GWN23" s="257"/>
      <c r="GWO23" s="257"/>
      <c r="GWP23" s="257"/>
      <c r="GWQ23" s="257"/>
      <c r="GWR23" s="257"/>
      <c r="GWS23" s="257"/>
      <c r="GWT23" s="257"/>
      <c r="GWU23" s="257"/>
      <c r="GWV23" s="257"/>
      <c r="GWW23" s="257"/>
      <c r="GWX23" s="257"/>
      <c r="GWY23" s="257"/>
      <c r="GWZ23" s="257"/>
      <c r="GXA23" s="257"/>
      <c r="GXB23" s="257"/>
      <c r="GXC23" s="257"/>
      <c r="GXD23" s="257"/>
      <c r="GXE23" s="257"/>
      <c r="GXF23" s="257"/>
      <c r="GXG23" s="257"/>
      <c r="GXH23" s="257"/>
      <c r="GXI23" s="257"/>
      <c r="GXJ23" s="257"/>
      <c r="GXK23" s="257"/>
      <c r="GXL23" s="257"/>
      <c r="GXM23" s="257"/>
      <c r="GXN23" s="257"/>
      <c r="GXO23" s="257"/>
      <c r="GXP23" s="257"/>
      <c r="GXQ23" s="257"/>
      <c r="GXR23" s="257"/>
      <c r="GXS23" s="257"/>
      <c r="GXT23" s="257"/>
      <c r="GXU23" s="257"/>
      <c r="GXV23" s="257"/>
      <c r="GXW23" s="257"/>
      <c r="GXX23" s="257"/>
      <c r="GXY23" s="257"/>
      <c r="GXZ23" s="257"/>
      <c r="GYA23" s="257"/>
      <c r="GYB23" s="257"/>
      <c r="GYC23" s="257"/>
      <c r="GYD23" s="257"/>
      <c r="GYE23" s="257"/>
      <c r="GYF23" s="257"/>
      <c r="GYG23" s="257"/>
      <c r="GYH23" s="257"/>
      <c r="GYI23" s="257"/>
      <c r="GYJ23" s="257"/>
      <c r="GYK23" s="257"/>
      <c r="GYL23" s="257"/>
      <c r="GYM23" s="257"/>
      <c r="GYN23" s="257"/>
      <c r="GYO23" s="257"/>
      <c r="GYP23" s="257"/>
      <c r="GYQ23" s="257"/>
      <c r="GYR23" s="257"/>
      <c r="GYS23" s="257"/>
      <c r="GYT23" s="257"/>
      <c r="GYU23" s="257"/>
      <c r="GYV23" s="257"/>
      <c r="GYW23" s="257"/>
      <c r="GYX23" s="257"/>
      <c r="GYY23" s="257"/>
      <c r="GYZ23" s="257"/>
      <c r="GZA23" s="257"/>
      <c r="GZB23" s="257"/>
      <c r="GZC23" s="257"/>
      <c r="GZD23" s="257"/>
      <c r="GZE23" s="257"/>
      <c r="GZF23" s="257"/>
      <c r="GZG23" s="257"/>
      <c r="GZH23" s="257"/>
      <c r="GZI23" s="257"/>
      <c r="GZJ23" s="257"/>
      <c r="GZK23" s="257"/>
      <c r="GZL23" s="257"/>
      <c r="GZM23" s="257"/>
      <c r="GZN23" s="257"/>
      <c r="GZO23" s="257"/>
      <c r="GZP23" s="257"/>
      <c r="GZQ23" s="257"/>
      <c r="GZR23" s="257"/>
      <c r="GZS23" s="257"/>
      <c r="GZT23" s="257"/>
      <c r="GZU23" s="257"/>
      <c r="GZV23" s="257"/>
      <c r="GZW23" s="257"/>
      <c r="GZX23" s="257"/>
      <c r="GZY23" s="257"/>
      <c r="GZZ23" s="257"/>
      <c r="HAA23" s="257"/>
      <c r="HAB23" s="257"/>
      <c r="HAC23" s="257"/>
      <c r="HAD23" s="257"/>
      <c r="HAE23" s="257"/>
      <c r="HAF23" s="257"/>
      <c r="HAG23" s="257"/>
      <c r="HAH23" s="257"/>
      <c r="HAI23" s="257"/>
      <c r="HAJ23" s="257"/>
      <c r="HAK23" s="257"/>
      <c r="HAL23" s="257"/>
      <c r="HAM23" s="257"/>
      <c r="HAN23" s="257"/>
      <c r="HAO23" s="257"/>
      <c r="HAP23" s="257"/>
      <c r="HAQ23" s="257"/>
      <c r="HAR23" s="257"/>
      <c r="HAS23" s="257"/>
      <c r="HAT23" s="257"/>
      <c r="HAU23" s="257"/>
      <c r="HAV23" s="257"/>
      <c r="HAW23" s="257"/>
      <c r="HAX23" s="257"/>
      <c r="HAY23" s="257"/>
      <c r="HAZ23" s="257"/>
      <c r="HBA23" s="257"/>
      <c r="HBB23" s="257"/>
      <c r="HBC23" s="257"/>
      <c r="HBD23" s="257"/>
      <c r="HBE23" s="257"/>
      <c r="HBF23" s="257"/>
      <c r="HBG23" s="257"/>
      <c r="HBH23" s="257"/>
      <c r="HBI23" s="257"/>
      <c r="HBJ23" s="257"/>
      <c r="HBK23" s="257"/>
      <c r="HBL23" s="257"/>
      <c r="HBM23" s="257"/>
      <c r="HBN23" s="257"/>
      <c r="HBO23" s="257"/>
      <c r="HBP23" s="257"/>
      <c r="HBQ23" s="257"/>
      <c r="HBR23" s="257"/>
      <c r="HBS23" s="257"/>
      <c r="HBT23" s="257"/>
      <c r="HBU23" s="257"/>
      <c r="HBV23" s="257"/>
      <c r="HBW23" s="257"/>
      <c r="HBX23" s="257"/>
      <c r="HBY23" s="257"/>
      <c r="HBZ23" s="257"/>
      <c r="HCA23" s="257"/>
      <c r="HCB23" s="257"/>
      <c r="HCC23" s="257"/>
      <c r="HCD23" s="257"/>
      <c r="HCE23" s="257"/>
      <c r="HCF23" s="257"/>
      <c r="HCG23" s="257"/>
      <c r="HCH23" s="257"/>
      <c r="HCI23" s="257"/>
      <c r="HCJ23" s="257"/>
      <c r="HCK23" s="257"/>
      <c r="HCL23" s="257"/>
      <c r="HCM23" s="257"/>
      <c r="HCN23" s="257"/>
      <c r="HCO23" s="257"/>
      <c r="HCP23" s="257"/>
      <c r="HCQ23" s="257"/>
      <c r="HCR23" s="257"/>
      <c r="HCS23" s="257"/>
      <c r="HCT23" s="257"/>
      <c r="HCU23" s="257"/>
      <c r="HCV23" s="257"/>
      <c r="HCW23" s="257"/>
      <c r="HCX23" s="257"/>
      <c r="HCY23" s="257"/>
      <c r="HCZ23" s="257"/>
      <c r="HDA23" s="257"/>
      <c r="HDB23" s="257"/>
      <c r="HDC23" s="257"/>
      <c r="HDD23" s="257"/>
      <c r="HDE23" s="257"/>
      <c r="HDF23" s="257"/>
      <c r="HDG23" s="257"/>
      <c r="HDH23" s="257"/>
      <c r="HDI23" s="257"/>
      <c r="HDJ23" s="257"/>
      <c r="HDK23" s="257"/>
      <c r="HDL23" s="257"/>
      <c r="HDM23" s="257"/>
      <c r="HDN23" s="257"/>
      <c r="HDO23" s="257"/>
      <c r="HDP23" s="257"/>
      <c r="HDQ23" s="257"/>
      <c r="HDR23" s="257"/>
      <c r="HDS23" s="257"/>
      <c r="HDT23" s="257"/>
      <c r="HDU23" s="257"/>
      <c r="HDV23" s="257"/>
      <c r="HDW23" s="257"/>
      <c r="HDX23" s="257"/>
      <c r="HDY23" s="257"/>
      <c r="HDZ23" s="257"/>
      <c r="HEA23" s="257"/>
      <c r="HEB23" s="257"/>
      <c r="HEC23" s="257"/>
      <c r="HED23" s="257"/>
      <c r="HEE23" s="257"/>
      <c r="HEF23" s="257"/>
      <c r="HEG23" s="257"/>
      <c r="HEH23" s="257"/>
      <c r="HEI23" s="257"/>
      <c r="HEJ23" s="257"/>
      <c r="HEK23" s="257"/>
      <c r="HEL23" s="257"/>
      <c r="HEM23" s="257"/>
      <c r="HEN23" s="257"/>
      <c r="HEO23" s="257"/>
      <c r="HEP23" s="257"/>
      <c r="HEQ23" s="257"/>
      <c r="HER23" s="257"/>
      <c r="HES23" s="257"/>
      <c r="HET23" s="257"/>
      <c r="HEU23" s="257"/>
      <c r="HEV23" s="257"/>
      <c r="HEW23" s="257"/>
      <c r="HEX23" s="257"/>
      <c r="HEY23" s="257"/>
      <c r="HEZ23" s="257"/>
      <c r="HFA23" s="257"/>
      <c r="HFB23" s="257"/>
      <c r="HFC23" s="257"/>
      <c r="HFD23" s="257"/>
      <c r="HFE23" s="257"/>
      <c r="HFF23" s="257"/>
      <c r="HFG23" s="257"/>
      <c r="HFH23" s="257"/>
      <c r="HFI23" s="257"/>
      <c r="HFJ23" s="257"/>
      <c r="HFK23" s="257"/>
      <c r="HFL23" s="257"/>
      <c r="HFM23" s="257"/>
      <c r="HFN23" s="257"/>
      <c r="HFO23" s="257"/>
      <c r="HFP23" s="257"/>
      <c r="HFQ23" s="257"/>
      <c r="HFR23" s="257"/>
      <c r="HFS23" s="257"/>
      <c r="HFT23" s="257"/>
      <c r="HFU23" s="257"/>
      <c r="HFV23" s="257"/>
      <c r="HFW23" s="257"/>
      <c r="HFX23" s="257"/>
      <c r="HFY23" s="257"/>
      <c r="HFZ23" s="257"/>
      <c r="HGA23" s="257"/>
      <c r="HGB23" s="257"/>
      <c r="HGC23" s="257"/>
      <c r="HGD23" s="257"/>
      <c r="HGE23" s="257"/>
      <c r="HGF23" s="257"/>
      <c r="HGG23" s="257"/>
      <c r="HGH23" s="257"/>
      <c r="HGI23" s="257"/>
      <c r="HGJ23" s="257"/>
      <c r="HGK23" s="257"/>
      <c r="HGL23" s="257"/>
      <c r="HGM23" s="257"/>
      <c r="HGN23" s="257"/>
      <c r="HGO23" s="257"/>
      <c r="HGP23" s="257"/>
      <c r="HGQ23" s="257"/>
      <c r="HGR23" s="257"/>
      <c r="HGS23" s="257"/>
      <c r="HGT23" s="257"/>
      <c r="HGU23" s="257"/>
      <c r="HGV23" s="257"/>
      <c r="HGW23" s="257"/>
      <c r="HGX23" s="257"/>
      <c r="HGY23" s="257"/>
      <c r="HGZ23" s="257"/>
      <c r="HHA23" s="257"/>
      <c r="HHB23" s="257"/>
      <c r="HHC23" s="257"/>
      <c r="HHD23" s="257"/>
      <c r="HHE23" s="257"/>
      <c r="HHF23" s="257"/>
      <c r="HHG23" s="257"/>
      <c r="HHH23" s="257"/>
      <c r="HHI23" s="257"/>
      <c r="HHJ23" s="257"/>
      <c r="HHK23" s="257"/>
      <c r="HHL23" s="257"/>
      <c r="HHM23" s="257"/>
      <c r="HHN23" s="257"/>
      <c r="HHO23" s="257"/>
      <c r="HHP23" s="257"/>
      <c r="HHQ23" s="257"/>
      <c r="HHR23" s="257"/>
      <c r="HHS23" s="257"/>
      <c r="HHT23" s="257"/>
      <c r="HHU23" s="257"/>
      <c r="HHV23" s="257"/>
      <c r="HHW23" s="257"/>
      <c r="HHX23" s="257"/>
      <c r="HHY23" s="257"/>
      <c r="HHZ23" s="257"/>
      <c r="HIA23" s="257"/>
      <c r="HIB23" s="257"/>
      <c r="HIC23" s="257"/>
      <c r="HID23" s="257"/>
      <c r="HIE23" s="257"/>
      <c r="HIF23" s="257"/>
      <c r="HIG23" s="257"/>
      <c r="HIH23" s="257"/>
      <c r="HII23" s="257"/>
      <c r="HIJ23" s="257"/>
      <c r="HIK23" s="257"/>
      <c r="HIL23" s="257"/>
      <c r="HIM23" s="257"/>
      <c r="HIN23" s="257"/>
      <c r="HIO23" s="257"/>
      <c r="HIP23" s="257"/>
      <c r="HIQ23" s="257"/>
      <c r="HIR23" s="257"/>
      <c r="HIS23" s="257"/>
      <c r="HIT23" s="257"/>
      <c r="HIU23" s="257"/>
      <c r="HIV23" s="257"/>
      <c r="HIW23" s="257"/>
      <c r="HIX23" s="257"/>
      <c r="HIY23" s="257"/>
      <c r="HIZ23" s="257"/>
      <c r="HJA23" s="257"/>
      <c r="HJB23" s="257"/>
      <c r="HJC23" s="257"/>
      <c r="HJD23" s="257"/>
      <c r="HJE23" s="257"/>
      <c r="HJF23" s="257"/>
      <c r="HJG23" s="257"/>
      <c r="HJH23" s="257"/>
      <c r="HJI23" s="257"/>
      <c r="HJJ23" s="257"/>
      <c r="HJK23" s="257"/>
      <c r="HJL23" s="257"/>
      <c r="HJM23" s="257"/>
      <c r="HJN23" s="257"/>
      <c r="HJO23" s="257"/>
      <c r="HJP23" s="257"/>
      <c r="HJQ23" s="257"/>
      <c r="HJR23" s="257"/>
      <c r="HJS23" s="257"/>
      <c r="HJT23" s="257"/>
      <c r="HJU23" s="257"/>
      <c r="HJV23" s="257"/>
      <c r="HJW23" s="257"/>
      <c r="HJX23" s="257"/>
      <c r="HJY23" s="257"/>
      <c r="HJZ23" s="257"/>
      <c r="HKA23" s="257"/>
      <c r="HKB23" s="257"/>
      <c r="HKC23" s="257"/>
      <c r="HKD23" s="257"/>
      <c r="HKE23" s="257"/>
      <c r="HKF23" s="257"/>
      <c r="HKG23" s="257"/>
      <c r="HKH23" s="257"/>
      <c r="HKI23" s="257"/>
      <c r="HKJ23" s="257"/>
      <c r="HKK23" s="257"/>
      <c r="HKL23" s="257"/>
      <c r="HKM23" s="257"/>
      <c r="HKN23" s="257"/>
      <c r="HKO23" s="257"/>
      <c r="HKP23" s="257"/>
      <c r="HKQ23" s="257"/>
      <c r="HKR23" s="257"/>
      <c r="HKS23" s="257"/>
      <c r="HKT23" s="257"/>
      <c r="HKU23" s="257"/>
      <c r="HKV23" s="257"/>
      <c r="HKW23" s="257"/>
      <c r="HKX23" s="257"/>
      <c r="HKY23" s="257"/>
      <c r="HKZ23" s="257"/>
      <c r="HLA23" s="257"/>
      <c r="HLB23" s="257"/>
      <c r="HLC23" s="257"/>
      <c r="HLD23" s="257"/>
      <c r="HLE23" s="257"/>
      <c r="HLF23" s="257"/>
      <c r="HLG23" s="257"/>
      <c r="HLH23" s="257"/>
      <c r="HLI23" s="257"/>
      <c r="HLJ23" s="257"/>
      <c r="HLK23" s="257"/>
      <c r="HLL23" s="257"/>
      <c r="HLM23" s="257"/>
      <c r="HLN23" s="257"/>
      <c r="HLO23" s="257"/>
      <c r="HLP23" s="257"/>
      <c r="HLQ23" s="257"/>
      <c r="HLR23" s="257"/>
      <c r="HLS23" s="257"/>
      <c r="HLT23" s="257"/>
      <c r="HLU23" s="257"/>
      <c r="HLV23" s="257"/>
      <c r="HLW23" s="257"/>
      <c r="HLX23" s="257"/>
      <c r="HLY23" s="257"/>
      <c r="HLZ23" s="257"/>
      <c r="HMA23" s="257"/>
      <c r="HMB23" s="257"/>
      <c r="HMC23" s="257"/>
      <c r="HMD23" s="257"/>
      <c r="HME23" s="257"/>
      <c r="HMF23" s="257"/>
      <c r="HMG23" s="257"/>
      <c r="HMH23" s="257"/>
      <c r="HMI23" s="257"/>
      <c r="HMJ23" s="257"/>
      <c r="HMK23" s="257"/>
      <c r="HML23" s="257"/>
      <c r="HMM23" s="257"/>
      <c r="HMN23" s="257"/>
      <c r="HMO23" s="257"/>
      <c r="HMP23" s="257"/>
      <c r="HMQ23" s="257"/>
      <c r="HMR23" s="257"/>
      <c r="HMS23" s="257"/>
      <c r="HMT23" s="257"/>
      <c r="HMU23" s="257"/>
      <c r="HMV23" s="257"/>
      <c r="HMW23" s="257"/>
      <c r="HMX23" s="257"/>
      <c r="HMY23" s="257"/>
      <c r="HMZ23" s="257"/>
      <c r="HNA23" s="257"/>
      <c r="HNB23" s="257"/>
      <c r="HNC23" s="257"/>
      <c r="HND23" s="257"/>
      <c r="HNE23" s="257"/>
      <c r="HNF23" s="257"/>
      <c r="HNG23" s="257"/>
      <c r="HNH23" s="257"/>
      <c r="HNI23" s="257"/>
      <c r="HNJ23" s="257"/>
      <c r="HNK23" s="257"/>
      <c r="HNL23" s="257"/>
      <c r="HNM23" s="257"/>
      <c r="HNN23" s="257"/>
      <c r="HNO23" s="257"/>
      <c r="HNP23" s="257"/>
      <c r="HNQ23" s="257"/>
      <c r="HNR23" s="257"/>
      <c r="HNS23" s="257"/>
      <c r="HNT23" s="257"/>
      <c r="HNU23" s="257"/>
      <c r="HNV23" s="257"/>
      <c r="HNW23" s="257"/>
      <c r="HNX23" s="257"/>
      <c r="HNY23" s="257"/>
      <c r="HNZ23" s="257"/>
      <c r="HOA23" s="257"/>
      <c r="HOB23" s="257"/>
      <c r="HOC23" s="257"/>
      <c r="HOD23" s="257"/>
      <c r="HOE23" s="257"/>
      <c r="HOF23" s="257"/>
      <c r="HOG23" s="257"/>
      <c r="HOH23" s="257"/>
      <c r="HOI23" s="257"/>
      <c r="HOJ23" s="257"/>
      <c r="HOK23" s="257"/>
      <c r="HOL23" s="257"/>
      <c r="HOM23" s="257"/>
      <c r="HON23" s="257"/>
      <c r="HOO23" s="257"/>
      <c r="HOP23" s="257"/>
      <c r="HOQ23" s="257"/>
      <c r="HOR23" s="257"/>
      <c r="HOS23" s="257"/>
      <c r="HOT23" s="257"/>
      <c r="HOU23" s="257"/>
      <c r="HOV23" s="257"/>
      <c r="HOW23" s="257"/>
      <c r="HOX23" s="257"/>
      <c r="HOY23" s="257"/>
      <c r="HOZ23" s="257"/>
      <c r="HPA23" s="257"/>
      <c r="HPB23" s="257"/>
      <c r="HPC23" s="257"/>
      <c r="HPD23" s="257"/>
      <c r="HPE23" s="257"/>
      <c r="HPF23" s="257"/>
      <c r="HPG23" s="257"/>
      <c r="HPH23" s="257"/>
      <c r="HPI23" s="257"/>
      <c r="HPJ23" s="257"/>
      <c r="HPK23" s="257"/>
      <c r="HPL23" s="257"/>
      <c r="HPM23" s="257"/>
      <c r="HPN23" s="257"/>
      <c r="HPO23" s="257"/>
      <c r="HPP23" s="257"/>
      <c r="HPQ23" s="257"/>
      <c r="HPR23" s="257"/>
      <c r="HPS23" s="257"/>
      <c r="HPT23" s="257"/>
      <c r="HPU23" s="257"/>
      <c r="HPV23" s="257"/>
      <c r="HPW23" s="257"/>
      <c r="HPX23" s="257"/>
      <c r="HPY23" s="257"/>
      <c r="HPZ23" s="257"/>
      <c r="HQA23" s="257"/>
      <c r="HQB23" s="257"/>
      <c r="HQC23" s="257"/>
      <c r="HQD23" s="257"/>
      <c r="HQE23" s="257"/>
      <c r="HQF23" s="257"/>
      <c r="HQG23" s="257"/>
      <c r="HQH23" s="257"/>
      <c r="HQI23" s="257"/>
      <c r="HQJ23" s="257"/>
      <c r="HQK23" s="257"/>
      <c r="HQL23" s="257"/>
      <c r="HQM23" s="257"/>
      <c r="HQN23" s="257"/>
      <c r="HQO23" s="257"/>
      <c r="HQP23" s="257"/>
      <c r="HQQ23" s="257"/>
      <c r="HQR23" s="257"/>
      <c r="HQS23" s="257"/>
      <c r="HQT23" s="257"/>
      <c r="HQU23" s="257"/>
      <c r="HQV23" s="257"/>
      <c r="HQW23" s="257"/>
      <c r="HQX23" s="257"/>
      <c r="HQY23" s="257"/>
      <c r="HQZ23" s="257"/>
      <c r="HRA23" s="257"/>
      <c r="HRB23" s="257"/>
      <c r="HRC23" s="257"/>
      <c r="HRD23" s="257"/>
      <c r="HRE23" s="257"/>
      <c r="HRF23" s="257"/>
      <c r="HRG23" s="257"/>
      <c r="HRH23" s="257"/>
      <c r="HRI23" s="257"/>
      <c r="HRJ23" s="257"/>
      <c r="HRK23" s="257"/>
      <c r="HRL23" s="257"/>
      <c r="HRM23" s="257"/>
      <c r="HRN23" s="257"/>
      <c r="HRO23" s="257"/>
      <c r="HRP23" s="257"/>
      <c r="HRQ23" s="257"/>
      <c r="HRR23" s="257"/>
      <c r="HRS23" s="257"/>
      <c r="HRT23" s="257"/>
      <c r="HRU23" s="257"/>
      <c r="HRV23" s="257"/>
      <c r="HRW23" s="257"/>
      <c r="HRX23" s="257"/>
      <c r="HRY23" s="257"/>
      <c r="HRZ23" s="257"/>
      <c r="HSA23" s="257"/>
      <c r="HSB23" s="257"/>
      <c r="HSC23" s="257"/>
      <c r="HSD23" s="257"/>
      <c r="HSE23" s="257"/>
      <c r="HSF23" s="257"/>
      <c r="HSG23" s="257"/>
      <c r="HSH23" s="257"/>
      <c r="HSI23" s="257"/>
      <c r="HSJ23" s="257"/>
      <c r="HSK23" s="257"/>
      <c r="HSL23" s="257"/>
      <c r="HSM23" s="257"/>
      <c r="HSN23" s="257"/>
      <c r="HSO23" s="257"/>
      <c r="HSP23" s="257"/>
      <c r="HSQ23" s="257"/>
      <c r="HSR23" s="257"/>
      <c r="HSS23" s="257"/>
      <c r="HST23" s="257"/>
      <c r="HSU23" s="257"/>
      <c r="HSV23" s="257"/>
      <c r="HSW23" s="257"/>
      <c r="HSX23" s="257"/>
      <c r="HSY23" s="257"/>
      <c r="HSZ23" s="257"/>
      <c r="HTA23" s="257"/>
      <c r="HTB23" s="257"/>
      <c r="HTC23" s="257"/>
      <c r="HTD23" s="257"/>
      <c r="HTE23" s="257"/>
      <c r="HTF23" s="257"/>
      <c r="HTG23" s="257"/>
      <c r="HTH23" s="257"/>
      <c r="HTI23" s="257"/>
      <c r="HTJ23" s="257"/>
      <c r="HTK23" s="257"/>
      <c r="HTL23" s="257"/>
      <c r="HTM23" s="257"/>
      <c r="HTN23" s="257"/>
      <c r="HTO23" s="257"/>
      <c r="HTP23" s="257"/>
      <c r="HTQ23" s="257"/>
      <c r="HTR23" s="257"/>
      <c r="HTS23" s="257"/>
      <c r="HTT23" s="257"/>
      <c r="HTU23" s="257"/>
      <c r="HTV23" s="257"/>
      <c r="HTW23" s="257"/>
      <c r="HTX23" s="257"/>
      <c r="HTY23" s="257"/>
      <c r="HTZ23" s="257"/>
      <c r="HUA23" s="257"/>
      <c r="HUB23" s="257"/>
      <c r="HUC23" s="257"/>
      <c r="HUD23" s="257"/>
      <c r="HUE23" s="257"/>
      <c r="HUF23" s="257"/>
      <c r="HUG23" s="257"/>
      <c r="HUH23" s="257"/>
      <c r="HUI23" s="257"/>
      <c r="HUJ23" s="257"/>
      <c r="HUK23" s="257"/>
      <c r="HUL23" s="257"/>
      <c r="HUM23" s="257"/>
      <c r="HUN23" s="257"/>
      <c r="HUO23" s="257"/>
      <c r="HUP23" s="257"/>
      <c r="HUQ23" s="257"/>
      <c r="HUR23" s="257"/>
      <c r="HUS23" s="257"/>
      <c r="HUT23" s="257"/>
      <c r="HUU23" s="257"/>
      <c r="HUV23" s="257"/>
      <c r="HUW23" s="257"/>
      <c r="HUX23" s="257"/>
      <c r="HUY23" s="257"/>
      <c r="HUZ23" s="257"/>
      <c r="HVA23" s="257"/>
      <c r="HVB23" s="257"/>
      <c r="HVC23" s="257"/>
      <c r="HVD23" s="257"/>
      <c r="HVE23" s="257"/>
      <c r="HVF23" s="257"/>
      <c r="HVG23" s="257"/>
      <c r="HVH23" s="257"/>
      <c r="HVI23" s="257"/>
      <c r="HVJ23" s="257"/>
      <c r="HVK23" s="257"/>
      <c r="HVL23" s="257"/>
      <c r="HVM23" s="257"/>
      <c r="HVN23" s="257"/>
      <c r="HVO23" s="257"/>
      <c r="HVP23" s="257"/>
      <c r="HVQ23" s="257"/>
      <c r="HVR23" s="257"/>
      <c r="HVS23" s="257"/>
      <c r="HVT23" s="257"/>
      <c r="HVU23" s="257"/>
      <c r="HVV23" s="257"/>
      <c r="HVW23" s="257"/>
      <c r="HVX23" s="257"/>
      <c r="HVY23" s="257"/>
      <c r="HVZ23" s="257"/>
      <c r="HWA23" s="257"/>
      <c r="HWB23" s="257"/>
      <c r="HWC23" s="257"/>
      <c r="HWD23" s="257"/>
      <c r="HWE23" s="257"/>
      <c r="HWF23" s="257"/>
      <c r="HWG23" s="257"/>
      <c r="HWH23" s="257"/>
      <c r="HWI23" s="257"/>
      <c r="HWJ23" s="257"/>
      <c r="HWK23" s="257"/>
      <c r="HWL23" s="257"/>
      <c r="HWM23" s="257"/>
      <c r="HWN23" s="257"/>
      <c r="HWO23" s="257"/>
      <c r="HWP23" s="257"/>
      <c r="HWQ23" s="257"/>
      <c r="HWR23" s="257"/>
      <c r="HWS23" s="257"/>
      <c r="HWT23" s="257"/>
      <c r="HWU23" s="257"/>
      <c r="HWV23" s="257"/>
      <c r="HWW23" s="257"/>
      <c r="HWX23" s="257"/>
      <c r="HWY23" s="257"/>
      <c r="HWZ23" s="257"/>
      <c r="HXA23" s="257"/>
      <c r="HXB23" s="257"/>
      <c r="HXC23" s="257"/>
      <c r="HXD23" s="257"/>
      <c r="HXE23" s="257"/>
      <c r="HXF23" s="257"/>
      <c r="HXG23" s="257"/>
      <c r="HXH23" s="257"/>
      <c r="HXI23" s="257"/>
      <c r="HXJ23" s="257"/>
      <c r="HXK23" s="257"/>
      <c r="HXL23" s="257"/>
      <c r="HXM23" s="257"/>
      <c r="HXN23" s="257"/>
      <c r="HXO23" s="257"/>
      <c r="HXP23" s="257"/>
      <c r="HXQ23" s="257"/>
      <c r="HXR23" s="257"/>
      <c r="HXS23" s="257"/>
      <c r="HXT23" s="257"/>
      <c r="HXU23" s="257"/>
      <c r="HXV23" s="257"/>
      <c r="HXW23" s="257"/>
      <c r="HXX23" s="257"/>
      <c r="HXY23" s="257"/>
      <c r="HXZ23" s="257"/>
      <c r="HYA23" s="257"/>
      <c r="HYB23" s="257"/>
      <c r="HYC23" s="257"/>
      <c r="HYD23" s="257"/>
      <c r="HYE23" s="257"/>
      <c r="HYF23" s="257"/>
      <c r="HYG23" s="257"/>
      <c r="HYH23" s="257"/>
      <c r="HYI23" s="257"/>
      <c r="HYJ23" s="257"/>
      <c r="HYK23" s="257"/>
      <c r="HYL23" s="257"/>
      <c r="HYM23" s="257"/>
      <c r="HYN23" s="257"/>
      <c r="HYO23" s="257"/>
      <c r="HYP23" s="257"/>
      <c r="HYQ23" s="257"/>
      <c r="HYR23" s="257"/>
      <c r="HYS23" s="257"/>
      <c r="HYT23" s="257"/>
      <c r="HYU23" s="257"/>
      <c r="HYV23" s="257"/>
      <c r="HYW23" s="257"/>
      <c r="HYX23" s="257"/>
      <c r="HYY23" s="257"/>
      <c r="HYZ23" s="257"/>
      <c r="HZA23" s="257"/>
      <c r="HZB23" s="257"/>
      <c r="HZC23" s="257"/>
      <c r="HZD23" s="257"/>
      <c r="HZE23" s="257"/>
      <c r="HZF23" s="257"/>
      <c r="HZG23" s="257"/>
      <c r="HZH23" s="257"/>
      <c r="HZI23" s="257"/>
      <c r="HZJ23" s="257"/>
      <c r="HZK23" s="257"/>
      <c r="HZL23" s="257"/>
      <c r="HZM23" s="257"/>
      <c r="HZN23" s="257"/>
      <c r="HZO23" s="257"/>
      <c r="HZP23" s="257"/>
      <c r="HZQ23" s="257"/>
      <c r="HZR23" s="257"/>
      <c r="HZS23" s="257"/>
      <c r="HZT23" s="257"/>
      <c r="HZU23" s="257"/>
      <c r="HZV23" s="257"/>
      <c r="HZW23" s="257"/>
      <c r="HZX23" s="257"/>
      <c r="HZY23" s="257"/>
      <c r="HZZ23" s="257"/>
      <c r="IAA23" s="257"/>
      <c r="IAB23" s="257"/>
      <c r="IAC23" s="257"/>
      <c r="IAD23" s="257"/>
      <c r="IAE23" s="257"/>
      <c r="IAF23" s="257"/>
      <c r="IAG23" s="257"/>
      <c r="IAH23" s="257"/>
      <c r="IAI23" s="257"/>
      <c r="IAJ23" s="257"/>
      <c r="IAK23" s="257"/>
      <c r="IAL23" s="257"/>
      <c r="IAM23" s="257"/>
      <c r="IAN23" s="257"/>
      <c r="IAO23" s="257"/>
      <c r="IAP23" s="257"/>
      <c r="IAQ23" s="257"/>
      <c r="IAR23" s="257"/>
      <c r="IAS23" s="257"/>
      <c r="IAT23" s="257"/>
      <c r="IAU23" s="257"/>
      <c r="IAV23" s="257"/>
      <c r="IAW23" s="257"/>
      <c r="IAX23" s="257"/>
      <c r="IAY23" s="257"/>
      <c r="IAZ23" s="257"/>
      <c r="IBA23" s="257"/>
      <c r="IBB23" s="257"/>
      <c r="IBC23" s="257"/>
      <c r="IBD23" s="257"/>
      <c r="IBE23" s="257"/>
      <c r="IBF23" s="257"/>
      <c r="IBG23" s="257"/>
      <c r="IBH23" s="257"/>
      <c r="IBI23" s="257"/>
      <c r="IBJ23" s="257"/>
      <c r="IBK23" s="257"/>
      <c r="IBL23" s="257"/>
      <c r="IBM23" s="257"/>
      <c r="IBN23" s="257"/>
      <c r="IBO23" s="257"/>
      <c r="IBP23" s="257"/>
      <c r="IBQ23" s="257"/>
      <c r="IBR23" s="257"/>
      <c r="IBS23" s="257"/>
      <c r="IBT23" s="257"/>
      <c r="IBU23" s="257"/>
      <c r="IBV23" s="257"/>
      <c r="IBW23" s="257"/>
      <c r="IBX23" s="257"/>
      <c r="IBY23" s="257"/>
      <c r="IBZ23" s="257"/>
      <c r="ICA23" s="257"/>
      <c r="ICB23" s="257"/>
      <c r="ICC23" s="257"/>
      <c r="ICD23" s="257"/>
      <c r="ICE23" s="257"/>
      <c r="ICF23" s="257"/>
      <c r="ICG23" s="257"/>
      <c r="ICH23" s="257"/>
      <c r="ICI23" s="257"/>
      <c r="ICJ23" s="257"/>
      <c r="ICK23" s="257"/>
      <c r="ICL23" s="257"/>
      <c r="ICM23" s="257"/>
      <c r="ICN23" s="257"/>
      <c r="ICO23" s="257"/>
      <c r="ICP23" s="257"/>
      <c r="ICQ23" s="257"/>
      <c r="ICR23" s="257"/>
      <c r="ICS23" s="257"/>
      <c r="ICT23" s="257"/>
      <c r="ICU23" s="257"/>
      <c r="ICV23" s="257"/>
      <c r="ICW23" s="257"/>
      <c r="ICX23" s="257"/>
      <c r="ICY23" s="257"/>
      <c r="ICZ23" s="257"/>
      <c r="IDA23" s="257"/>
      <c r="IDB23" s="257"/>
      <c r="IDC23" s="257"/>
      <c r="IDD23" s="257"/>
      <c r="IDE23" s="257"/>
      <c r="IDF23" s="257"/>
      <c r="IDG23" s="257"/>
      <c r="IDH23" s="257"/>
      <c r="IDI23" s="257"/>
      <c r="IDJ23" s="257"/>
      <c r="IDK23" s="257"/>
      <c r="IDL23" s="257"/>
      <c r="IDM23" s="257"/>
      <c r="IDN23" s="257"/>
      <c r="IDO23" s="257"/>
      <c r="IDP23" s="257"/>
      <c r="IDQ23" s="257"/>
      <c r="IDR23" s="257"/>
      <c r="IDS23" s="257"/>
      <c r="IDT23" s="257"/>
      <c r="IDU23" s="257"/>
      <c r="IDV23" s="257"/>
      <c r="IDW23" s="257"/>
      <c r="IDX23" s="257"/>
      <c r="IDY23" s="257"/>
      <c r="IDZ23" s="257"/>
      <c r="IEA23" s="257"/>
      <c r="IEB23" s="257"/>
      <c r="IEC23" s="257"/>
      <c r="IED23" s="257"/>
      <c r="IEE23" s="257"/>
      <c r="IEF23" s="257"/>
      <c r="IEG23" s="257"/>
      <c r="IEH23" s="257"/>
      <c r="IEI23" s="257"/>
      <c r="IEJ23" s="257"/>
      <c r="IEK23" s="257"/>
      <c r="IEL23" s="257"/>
      <c r="IEM23" s="257"/>
      <c r="IEN23" s="257"/>
      <c r="IEO23" s="257"/>
      <c r="IEP23" s="257"/>
      <c r="IEQ23" s="257"/>
      <c r="IER23" s="257"/>
      <c r="IES23" s="257"/>
      <c r="IET23" s="257"/>
      <c r="IEU23" s="257"/>
      <c r="IEV23" s="257"/>
      <c r="IEW23" s="257"/>
      <c r="IEX23" s="257"/>
      <c r="IEY23" s="257"/>
      <c r="IEZ23" s="257"/>
      <c r="IFA23" s="257"/>
      <c r="IFB23" s="257"/>
      <c r="IFC23" s="257"/>
      <c r="IFD23" s="257"/>
      <c r="IFE23" s="257"/>
      <c r="IFF23" s="257"/>
      <c r="IFG23" s="257"/>
      <c r="IFH23" s="257"/>
      <c r="IFI23" s="257"/>
      <c r="IFJ23" s="257"/>
      <c r="IFK23" s="257"/>
      <c r="IFL23" s="257"/>
      <c r="IFM23" s="257"/>
      <c r="IFN23" s="257"/>
      <c r="IFO23" s="257"/>
      <c r="IFP23" s="257"/>
      <c r="IFQ23" s="257"/>
      <c r="IFR23" s="257"/>
      <c r="IFS23" s="257"/>
      <c r="IFT23" s="257"/>
      <c r="IFU23" s="257"/>
      <c r="IFV23" s="257"/>
      <c r="IFW23" s="257"/>
      <c r="IFX23" s="257"/>
      <c r="IFY23" s="257"/>
      <c r="IFZ23" s="257"/>
      <c r="IGA23" s="257"/>
      <c r="IGB23" s="257"/>
      <c r="IGC23" s="257"/>
      <c r="IGD23" s="257"/>
      <c r="IGE23" s="257"/>
      <c r="IGF23" s="257"/>
      <c r="IGG23" s="257"/>
      <c r="IGH23" s="257"/>
      <c r="IGI23" s="257"/>
      <c r="IGJ23" s="257"/>
      <c r="IGK23" s="257"/>
      <c r="IGL23" s="257"/>
      <c r="IGM23" s="257"/>
      <c r="IGN23" s="257"/>
      <c r="IGO23" s="257"/>
      <c r="IGP23" s="257"/>
      <c r="IGQ23" s="257"/>
      <c r="IGR23" s="257"/>
      <c r="IGS23" s="257"/>
      <c r="IGT23" s="257"/>
      <c r="IGU23" s="257"/>
      <c r="IGV23" s="257"/>
      <c r="IGW23" s="257"/>
      <c r="IGX23" s="257"/>
      <c r="IGY23" s="257"/>
      <c r="IGZ23" s="257"/>
      <c r="IHA23" s="257"/>
      <c r="IHB23" s="257"/>
      <c r="IHC23" s="257"/>
      <c r="IHD23" s="257"/>
      <c r="IHE23" s="257"/>
      <c r="IHF23" s="257"/>
      <c r="IHG23" s="257"/>
      <c r="IHH23" s="257"/>
      <c r="IHI23" s="257"/>
      <c r="IHJ23" s="257"/>
      <c r="IHK23" s="257"/>
      <c r="IHL23" s="257"/>
      <c r="IHM23" s="257"/>
      <c r="IHN23" s="257"/>
      <c r="IHO23" s="257"/>
      <c r="IHP23" s="257"/>
      <c r="IHQ23" s="257"/>
      <c r="IHR23" s="257"/>
      <c r="IHS23" s="257"/>
      <c r="IHT23" s="257"/>
      <c r="IHU23" s="257"/>
      <c r="IHV23" s="257"/>
      <c r="IHW23" s="257"/>
      <c r="IHX23" s="257"/>
      <c r="IHY23" s="257"/>
      <c r="IHZ23" s="257"/>
      <c r="IIA23" s="257"/>
      <c r="IIB23" s="257"/>
      <c r="IIC23" s="257"/>
      <c r="IID23" s="257"/>
      <c r="IIE23" s="257"/>
      <c r="IIF23" s="257"/>
      <c r="IIG23" s="257"/>
      <c r="IIH23" s="257"/>
      <c r="III23" s="257"/>
      <c r="IIJ23" s="257"/>
      <c r="IIK23" s="257"/>
      <c r="IIL23" s="257"/>
      <c r="IIM23" s="257"/>
      <c r="IIN23" s="257"/>
      <c r="IIO23" s="257"/>
      <c r="IIP23" s="257"/>
      <c r="IIQ23" s="257"/>
      <c r="IIR23" s="257"/>
      <c r="IIS23" s="257"/>
      <c r="IIT23" s="257"/>
      <c r="IIU23" s="257"/>
      <c r="IIV23" s="257"/>
      <c r="IIW23" s="257"/>
      <c r="IIX23" s="257"/>
      <c r="IIY23" s="257"/>
      <c r="IIZ23" s="257"/>
      <c r="IJA23" s="257"/>
      <c r="IJB23" s="257"/>
      <c r="IJC23" s="257"/>
      <c r="IJD23" s="257"/>
      <c r="IJE23" s="257"/>
      <c r="IJF23" s="257"/>
      <c r="IJG23" s="257"/>
      <c r="IJH23" s="257"/>
      <c r="IJI23" s="257"/>
      <c r="IJJ23" s="257"/>
      <c r="IJK23" s="257"/>
      <c r="IJL23" s="257"/>
      <c r="IJM23" s="257"/>
      <c r="IJN23" s="257"/>
      <c r="IJO23" s="257"/>
      <c r="IJP23" s="257"/>
      <c r="IJQ23" s="257"/>
      <c r="IJR23" s="257"/>
      <c r="IJS23" s="257"/>
      <c r="IJT23" s="257"/>
      <c r="IJU23" s="257"/>
      <c r="IJV23" s="257"/>
      <c r="IJW23" s="257"/>
      <c r="IJX23" s="257"/>
      <c r="IJY23" s="257"/>
      <c r="IJZ23" s="257"/>
      <c r="IKA23" s="257"/>
      <c r="IKB23" s="257"/>
      <c r="IKC23" s="257"/>
      <c r="IKD23" s="257"/>
      <c r="IKE23" s="257"/>
      <c r="IKF23" s="257"/>
      <c r="IKG23" s="257"/>
      <c r="IKH23" s="257"/>
      <c r="IKI23" s="257"/>
      <c r="IKJ23" s="257"/>
      <c r="IKK23" s="257"/>
      <c r="IKL23" s="257"/>
      <c r="IKM23" s="257"/>
      <c r="IKN23" s="257"/>
      <c r="IKO23" s="257"/>
      <c r="IKP23" s="257"/>
      <c r="IKQ23" s="257"/>
      <c r="IKR23" s="257"/>
      <c r="IKS23" s="257"/>
      <c r="IKT23" s="257"/>
      <c r="IKU23" s="257"/>
      <c r="IKV23" s="257"/>
      <c r="IKW23" s="257"/>
      <c r="IKX23" s="257"/>
      <c r="IKY23" s="257"/>
      <c r="IKZ23" s="257"/>
      <c r="ILA23" s="257"/>
      <c r="ILB23" s="257"/>
      <c r="ILC23" s="257"/>
      <c r="ILD23" s="257"/>
      <c r="ILE23" s="257"/>
      <c r="ILF23" s="257"/>
      <c r="ILG23" s="257"/>
      <c r="ILH23" s="257"/>
      <c r="ILI23" s="257"/>
      <c r="ILJ23" s="257"/>
      <c r="ILK23" s="257"/>
      <c r="ILL23" s="257"/>
      <c r="ILM23" s="257"/>
      <c r="ILN23" s="257"/>
      <c r="ILO23" s="257"/>
      <c r="ILP23" s="257"/>
      <c r="ILQ23" s="257"/>
      <c r="ILR23" s="257"/>
      <c r="ILS23" s="257"/>
      <c r="ILT23" s="257"/>
      <c r="ILU23" s="257"/>
      <c r="ILV23" s="257"/>
      <c r="ILW23" s="257"/>
      <c r="ILX23" s="257"/>
      <c r="ILY23" s="257"/>
      <c r="ILZ23" s="257"/>
      <c r="IMA23" s="257"/>
      <c r="IMB23" s="257"/>
      <c r="IMC23" s="257"/>
      <c r="IMD23" s="257"/>
      <c r="IME23" s="257"/>
      <c r="IMF23" s="257"/>
      <c r="IMG23" s="257"/>
      <c r="IMH23" s="257"/>
      <c r="IMI23" s="257"/>
      <c r="IMJ23" s="257"/>
      <c r="IMK23" s="257"/>
      <c r="IML23" s="257"/>
      <c r="IMM23" s="257"/>
      <c r="IMN23" s="257"/>
      <c r="IMO23" s="257"/>
      <c r="IMP23" s="257"/>
      <c r="IMQ23" s="257"/>
      <c r="IMR23" s="257"/>
      <c r="IMS23" s="257"/>
      <c r="IMT23" s="257"/>
      <c r="IMU23" s="257"/>
      <c r="IMV23" s="257"/>
      <c r="IMW23" s="257"/>
      <c r="IMX23" s="257"/>
      <c r="IMY23" s="257"/>
      <c r="IMZ23" s="257"/>
      <c r="INA23" s="257"/>
      <c r="INB23" s="257"/>
      <c r="INC23" s="257"/>
      <c r="IND23" s="257"/>
      <c r="INE23" s="257"/>
      <c r="INF23" s="257"/>
      <c r="ING23" s="257"/>
      <c r="INH23" s="257"/>
      <c r="INI23" s="257"/>
      <c r="INJ23" s="257"/>
      <c r="INK23" s="257"/>
      <c r="INL23" s="257"/>
      <c r="INM23" s="257"/>
      <c r="INN23" s="257"/>
      <c r="INO23" s="257"/>
      <c r="INP23" s="257"/>
      <c r="INQ23" s="257"/>
      <c r="INR23" s="257"/>
      <c r="INS23" s="257"/>
      <c r="INT23" s="257"/>
      <c r="INU23" s="257"/>
      <c r="INV23" s="257"/>
      <c r="INW23" s="257"/>
      <c r="INX23" s="257"/>
      <c r="INY23" s="257"/>
      <c r="INZ23" s="257"/>
      <c r="IOA23" s="257"/>
      <c r="IOB23" s="257"/>
      <c r="IOC23" s="257"/>
      <c r="IOD23" s="257"/>
      <c r="IOE23" s="257"/>
      <c r="IOF23" s="257"/>
      <c r="IOG23" s="257"/>
      <c r="IOH23" s="257"/>
      <c r="IOI23" s="257"/>
      <c r="IOJ23" s="257"/>
      <c r="IOK23" s="257"/>
      <c r="IOL23" s="257"/>
      <c r="IOM23" s="257"/>
      <c r="ION23" s="257"/>
      <c r="IOO23" s="257"/>
      <c r="IOP23" s="257"/>
      <c r="IOQ23" s="257"/>
      <c r="IOR23" s="257"/>
      <c r="IOS23" s="257"/>
      <c r="IOT23" s="257"/>
      <c r="IOU23" s="257"/>
      <c r="IOV23" s="257"/>
      <c r="IOW23" s="257"/>
      <c r="IOX23" s="257"/>
      <c r="IOY23" s="257"/>
      <c r="IOZ23" s="257"/>
      <c r="IPA23" s="257"/>
      <c r="IPB23" s="257"/>
      <c r="IPC23" s="257"/>
      <c r="IPD23" s="257"/>
      <c r="IPE23" s="257"/>
      <c r="IPF23" s="257"/>
      <c r="IPG23" s="257"/>
      <c r="IPH23" s="257"/>
      <c r="IPI23" s="257"/>
      <c r="IPJ23" s="257"/>
      <c r="IPK23" s="257"/>
      <c r="IPL23" s="257"/>
      <c r="IPM23" s="257"/>
      <c r="IPN23" s="257"/>
      <c r="IPO23" s="257"/>
      <c r="IPP23" s="257"/>
      <c r="IPQ23" s="257"/>
      <c r="IPR23" s="257"/>
      <c r="IPS23" s="257"/>
      <c r="IPT23" s="257"/>
      <c r="IPU23" s="257"/>
      <c r="IPV23" s="257"/>
      <c r="IPW23" s="257"/>
      <c r="IPX23" s="257"/>
      <c r="IPY23" s="257"/>
      <c r="IPZ23" s="257"/>
      <c r="IQA23" s="257"/>
      <c r="IQB23" s="257"/>
      <c r="IQC23" s="257"/>
      <c r="IQD23" s="257"/>
      <c r="IQE23" s="257"/>
      <c r="IQF23" s="257"/>
      <c r="IQG23" s="257"/>
      <c r="IQH23" s="257"/>
      <c r="IQI23" s="257"/>
      <c r="IQJ23" s="257"/>
      <c r="IQK23" s="257"/>
      <c r="IQL23" s="257"/>
      <c r="IQM23" s="257"/>
      <c r="IQN23" s="257"/>
      <c r="IQO23" s="257"/>
      <c r="IQP23" s="257"/>
      <c r="IQQ23" s="257"/>
      <c r="IQR23" s="257"/>
      <c r="IQS23" s="257"/>
      <c r="IQT23" s="257"/>
      <c r="IQU23" s="257"/>
      <c r="IQV23" s="257"/>
      <c r="IQW23" s="257"/>
      <c r="IQX23" s="257"/>
      <c r="IQY23" s="257"/>
      <c r="IQZ23" s="257"/>
      <c r="IRA23" s="257"/>
      <c r="IRB23" s="257"/>
      <c r="IRC23" s="257"/>
      <c r="IRD23" s="257"/>
      <c r="IRE23" s="257"/>
      <c r="IRF23" s="257"/>
      <c r="IRG23" s="257"/>
      <c r="IRH23" s="257"/>
      <c r="IRI23" s="257"/>
      <c r="IRJ23" s="257"/>
      <c r="IRK23" s="257"/>
      <c r="IRL23" s="257"/>
      <c r="IRM23" s="257"/>
      <c r="IRN23" s="257"/>
      <c r="IRO23" s="257"/>
      <c r="IRP23" s="257"/>
      <c r="IRQ23" s="257"/>
      <c r="IRR23" s="257"/>
      <c r="IRS23" s="257"/>
      <c r="IRT23" s="257"/>
      <c r="IRU23" s="257"/>
      <c r="IRV23" s="257"/>
      <c r="IRW23" s="257"/>
      <c r="IRX23" s="257"/>
      <c r="IRY23" s="257"/>
      <c r="IRZ23" s="257"/>
      <c r="ISA23" s="257"/>
      <c r="ISB23" s="257"/>
      <c r="ISC23" s="257"/>
      <c r="ISD23" s="257"/>
      <c r="ISE23" s="257"/>
      <c r="ISF23" s="257"/>
      <c r="ISG23" s="257"/>
      <c r="ISH23" s="257"/>
      <c r="ISI23" s="257"/>
      <c r="ISJ23" s="257"/>
      <c r="ISK23" s="257"/>
      <c r="ISL23" s="257"/>
      <c r="ISM23" s="257"/>
      <c r="ISN23" s="257"/>
      <c r="ISO23" s="257"/>
      <c r="ISP23" s="257"/>
      <c r="ISQ23" s="257"/>
      <c r="ISR23" s="257"/>
      <c r="ISS23" s="257"/>
      <c r="IST23" s="257"/>
      <c r="ISU23" s="257"/>
      <c r="ISV23" s="257"/>
      <c r="ISW23" s="257"/>
      <c r="ISX23" s="257"/>
      <c r="ISY23" s="257"/>
      <c r="ISZ23" s="257"/>
      <c r="ITA23" s="257"/>
      <c r="ITB23" s="257"/>
      <c r="ITC23" s="257"/>
      <c r="ITD23" s="257"/>
      <c r="ITE23" s="257"/>
      <c r="ITF23" s="257"/>
      <c r="ITG23" s="257"/>
      <c r="ITH23" s="257"/>
      <c r="ITI23" s="257"/>
      <c r="ITJ23" s="257"/>
      <c r="ITK23" s="257"/>
      <c r="ITL23" s="257"/>
      <c r="ITM23" s="257"/>
      <c r="ITN23" s="257"/>
      <c r="ITO23" s="257"/>
      <c r="ITP23" s="257"/>
      <c r="ITQ23" s="257"/>
      <c r="ITR23" s="257"/>
      <c r="ITS23" s="257"/>
      <c r="ITT23" s="257"/>
      <c r="ITU23" s="257"/>
      <c r="ITV23" s="257"/>
      <c r="ITW23" s="257"/>
      <c r="ITX23" s="257"/>
      <c r="ITY23" s="257"/>
      <c r="ITZ23" s="257"/>
      <c r="IUA23" s="257"/>
      <c r="IUB23" s="257"/>
      <c r="IUC23" s="257"/>
      <c r="IUD23" s="257"/>
      <c r="IUE23" s="257"/>
      <c r="IUF23" s="257"/>
      <c r="IUG23" s="257"/>
      <c r="IUH23" s="257"/>
      <c r="IUI23" s="257"/>
      <c r="IUJ23" s="257"/>
      <c r="IUK23" s="257"/>
      <c r="IUL23" s="257"/>
      <c r="IUM23" s="257"/>
      <c r="IUN23" s="257"/>
      <c r="IUO23" s="257"/>
      <c r="IUP23" s="257"/>
      <c r="IUQ23" s="257"/>
      <c r="IUR23" s="257"/>
      <c r="IUS23" s="257"/>
      <c r="IUT23" s="257"/>
      <c r="IUU23" s="257"/>
      <c r="IUV23" s="257"/>
      <c r="IUW23" s="257"/>
      <c r="IUX23" s="257"/>
      <c r="IUY23" s="257"/>
      <c r="IUZ23" s="257"/>
      <c r="IVA23" s="257"/>
      <c r="IVB23" s="257"/>
      <c r="IVC23" s="257"/>
      <c r="IVD23" s="257"/>
      <c r="IVE23" s="257"/>
      <c r="IVF23" s="257"/>
      <c r="IVG23" s="257"/>
      <c r="IVH23" s="257"/>
      <c r="IVI23" s="257"/>
      <c r="IVJ23" s="257"/>
      <c r="IVK23" s="257"/>
      <c r="IVL23" s="257"/>
      <c r="IVM23" s="257"/>
      <c r="IVN23" s="257"/>
      <c r="IVO23" s="257"/>
      <c r="IVP23" s="257"/>
      <c r="IVQ23" s="257"/>
      <c r="IVR23" s="257"/>
      <c r="IVS23" s="257"/>
      <c r="IVT23" s="257"/>
      <c r="IVU23" s="257"/>
      <c r="IVV23" s="257"/>
      <c r="IVW23" s="257"/>
      <c r="IVX23" s="257"/>
      <c r="IVY23" s="257"/>
      <c r="IVZ23" s="257"/>
      <c r="IWA23" s="257"/>
      <c r="IWB23" s="257"/>
      <c r="IWC23" s="257"/>
      <c r="IWD23" s="257"/>
      <c r="IWE23" s="257"/>
      <c r="IWF23" s="257"/>
      <c r="IWG23" s="257"/>
      <c r="IWH23" s="257"/>
      <c r="IWI23" s="257"/>
      <c r="IWJ23" s="257"/>
      <c r="IWK23" s="257"/>
      <c r="IWL23" s="257"/>
      <c r="IWM23" s="257"/>
      <c r="IWN23" s="257"/>
      <c r="IWO23" s="257"/>
      <c r="IWP23" s="257"/>
      <c r="IWQ23" s="257"/>
      <c r="IWR23" s="257"/>
      <c r="IWS23" s="257"/>
      <c r="IWT23" s="257"/>
      <c r="IWU23" s="257"/>
      <c r="IWV23" s="257"/>
      <c r="IWW23" s="257"/>
      <c r="IWX23" s="257"/>
      <c r="IWY23" s="257"/>
      <c r="IWZ23" s="257"/>
      <c r="IXA23" s="257"/>
      <c r="IXB23" s="257"/>
      <c r="IXC23" s="257"/>
      <c r="IXD23" s="257"/>
      <c r="IXE23" s="257"/>
      <c r="IXF23" s="257"/>
      <c r="IXG23" s="257"/>
      <c r="IXH23" s="257"/>
      <c r="IXI23" s="257"/>
      <c r="IXJ23" s="257"/>
      <c r="IXK23" s="257"/>
      <c r="IXL23" s="257"/>
      <c r="IXM23" s="257"/>
      <c r="IXN23" s="257"/>
      <c r="IXO23" s="257"/>
      <c r="IXP23" s="257"/>
      <c r="IXQ23" s="257"/>
      <c r="IXR23" s="257"/>
      <c r="IXS23" s="257"/>
      <c r="IXT23" s="257"/>
      <c r="IXU23" s="257"/>
      <c r="IXV23" s="257"/>
      <c r="IXW23" s="257"/>
      <c r="IXX23" s="257"/>
      <c r="IXY23" s="257"/>
      <c r="IXZ23" s="257"/>
      <c r="IYA23" s="257"/>
      <c r="IYB23" s="257"/>
      <c r="IYC23" s="257"/>
      <c r="IYD23" s="257"/>
      <c r="IYE23" s="257"/>
      <c r="IYF23" s="257"/>
      <c r="IYG23" s="257"/>
      <c r="IYH23" s="257"/>
      <c r="IYI23" s="257"/>
      <c r="IYJ23" s="257"/>
      <c r="IYK23" s="257"/>
      <c r="IYL23" s="257"/>
      <c r="IYM23" s="257"/>
      <c r="IYN23" s="257"/>
      <c r="IYO23" s="257"/>
      <c r="IYP23" s="257"/>
      <c r="IYQ23" s="257"/>
      <c r="IYR23" s="257"/>
      <c r="IYS23" s="257"/>
      <c r="IYT23" s="257"/>
      <c r="IYU23" s="257"/>
      <c r="IYV23" s="257"/>
      <c r="IYW23" s="257"/>
      <c r="IYX23" s="257"/>
      <c r="IYY23" s="257"/>
      <c r="IYZ23" s="257"/>
      <c r="IZA23" s="257"/>
      <c r="IZB23" s="257"/>
      <c r="IZC23" s="257"/>
      <c r="IZD23" s="257"/>
      <c r="IZE23" s="257"/>
      <c r="IZF23" s="257"/>
      <c r="IZG23" s="257"/>
      <c r="IZH23" s="257"/>
      <c r="IZI23" s="257"/>
      <c r="IZJ23" s="257"/>
      <c r="IZK23" s="257"/>
      <c r="IZL23" s="257"/>
      <c r="IZM23" s="257"/>
      <c r="IZN23" s="257"/>
      <c r="IZO23" s="257"/>
      <c r="IZP23" s="257"/>
      <c r="IZQ23" s="257"/>
      <c r="IZR23" s="257"/>
      <c r="IZS23" s="257"/>
      <c r="IZT23" s="257"/>
      <c r="IZU23" s="257"/>
      <c r="IZV23" s="257"/>
      <c r="IZW23" s="257"/>
      <c r="IZX23" s="257"/>
      <c r="IZY23" s="257"/>
      <c r="IZZ23" s="257"/>
      <c r="JAA23" s="257"/>
      <c r="JAB23" s="257"/>
      <c r="JAC23" s="257"/>
      <c r="JAD23" s="257"/>
      <c r="JAE23" s="257"/>
      <c r="JAF23" s="257"/>
      <c r="JAG23" s="257"/>
      <c r="JAH23" s="257"/>
      <c r="JAI23" s="257"/>
      <c r="JAJ23" s="257"/>
      <c r="JAK23" s="257"/>
      <c r="JAL23" s="257"/>
      <c r="JAM23" s="257"/>
      <c r="JAN23" s="257"/>
      <c r="JAO23" s="257"/>
      <c r="JAP23" s="257"/>
      <c r="JAQ23" s="257"/>
      <c r="JAR23" s="257"/>
      <c r="JAS23" s="257"/>
      <c r="JAT23" s="257"/>
      <c r="JAU23" s="257"/>
      <c r="JAV23" s="257"/>
      <c r="JAW23" s="257"/>
      <c r="JAX23" s="257"/>
      <c r="JAY23" s="257"/>
      <c r="JAZ23" s="257"/>
      <c r="JBA23" s="257"/>
      <c r="JBB23" s="257"/>
      <c r="JBC23" s="257"/>
      <c r="JBD23" s="257"/>
      <c r="JBE23" s="257"/>
      <c r="JBF23" s="257"/>
      <c r="JBG23" s="257"/>
      <c r="JBH23" s="257"/>
      <c r="JBI23" s="257"/>
      <c r="JBJ23" s="257"/>
      <c r="JBK23" s="257"/>
      <c r="JBL23" s="257"/>
      <c r="JBM23" s="257"/>
      <c r="JBN23" s="257"/>
      <c r="JBO23" s="257"/>
      <c r="JBP23" s="257"/>
      <c r="JBQ23" s="257"/>
      <c r="JBR23" s="257"/>
      <c r="JBS23" s="257"/>
      <c r="JBT23" s="257"/>
      <c r="JBU23" s="257"/>
      <c r="JBV23" s="257"/>
      <c r="JBW23" s="257"/>
      <c r="JBX23" s="257"/>
      <c r="JBY23" s="257"/>
      <c r="JBZ23" s="257"/>
      <c r="JCA23" s="257"/>
      <c r="JCB23" s="257"/>
      <c r="JCC23" s="257"/>
      <c r="JCD23" s="257"/>
      <c r="JCE23" s="257"/>
      <c r="JCF23" s="257"/>
      <c r="JCG23" s="257"/>
      <c r="JCH23" s="257"/>
      <c r="JCI23" s="257"/>
      <c r="JCJ23" s="257"/>
      <c r="JCK23" s="257"/>
      <c r="JCL23" s="257"/>
      <c r="JCM23" s="257"/>
      <c r="JCN23" s="257"/>
      <c r="JCO23" s="257"/>
      <c r="JCP23" s="257"/>
      <c r="JCQ23" s="257"/>
      <c r="JCR23" s="257"/>
      <c r="JCS23" s="257"/>
      <c r="JCT23" s="257"/>
      <c r="JCU23" s="257"/>
      <c r="JCV23" s="257"/>
      <c r="JCW23" s="257"/>
      <c r="JCX23" s="257"/>
      <c r="JCY23" s="257"/>
      <c r="JCZ23" s="257"/>
      <c r="JDA23" s="257"/>
      <c r="JDB23" s="257"/>
      <c r="JDC23" s="257"/>
      <c r="JDD23" s="257"/>
      <c r="JDE23" s="257"/>
      <c r="JDF23" s="257"/>
      <c r="JDG23" s="257"/>
      <c r="JDH23" s="257"/>
      <c r="JDI23" s="257"/>
      <c r="JDJ23" s="257"/>
      <c r="JDK23" s="257"/>
      <c r="JDL23" s="257"/>
      <c r="JDM23" s="257"/>
      <c r="JDN23" s="257"/>
      <c r="JDO23" s="257"/>
      <c r="JDP23" s="257"/>
      <c r="JDQ23" s="257"/>
      <c r="JDR23" s="257"/>
      <c r="JDS23" s="257"/>
      <c r="JDT23" s="257"/>
      <c r="JDU23" s="257"/>
      <c r="JDV23" s="257"/>
      <c r="JDW23" s="257"/>
      <c r="JDX23" s="257"/>
      <c r="JDY23" s="257"/>
      <c r="JDZ23" s="257"/>
      <c r="JEA23" s="257"/>
      <c r="JEB23" s="257"/>
      <c r="JEC23" s="257"/>
      <c r="JED23" s="257"/>
      <c r="JEE23" s="257"/>
      <c r="JEF23" s="257"/>
      <c r="JEG23" s="257"/>
      <c r="JEH23" s="257"/>
      <c r="JEI23" s="257"/>
      <c r="JEJ23" s="257"/>
      <c r="JEK23" s="257"/>
      <c r="JEL23" s="257"/>
      <c r="JEM23" s="257"/>
      <c r="JEN23" s="257"/>
      <c r="JEO23" s="257"/>
      <c r="JEP23" s="257"/>
      <c r="JEQ23" s="257"/>
      <c r="JER23" s="257"/>
      <c r="JES23" s="257"/>
      <c r="JET23" s="257"/>
      <c r="JEU23" s="257"/>
      <c r="JEV23" s="257"/>
      <c r="JEW23" s="257"/>
      <c r="JEX23" s="257"/>
      <c r="JEY23" s="257"/>
      <c r="JEZ23" s="257"/>
      <c r="JFA23" s="257"/>
      <c r="JFB23" s="257"/>
      <c r="JFC23" s="257"/>
      <c r="JFD23" s="257"/>
      <c r="JFE23" s="257"/>
      <c r="JFF23" s="257"/>
      <c r="JFG23" s="257"/>
      <c r="JFH23" s="257"/>
      <c r="JFI23" s="257"/>
      <c r="JFJ23" s="257"/>
      <c r="JFK23" s="257"/>
      <c r="JFL23" s="257"/>
      <c r="JFM23" s="257"/>
      <c r="JFN23" s="257"/>
      <c r="JFO23" s="257"/>
      <c r="JFP23" s="257"/>
      <c r="JFQ23" s="257"/>
      <c r="JFR23" s="257"/>
      <c r="JFS23" s="257"/>
      <c r="JFT23" s="257"/>
      <c r="JFU23" s="257"/>
      <c r="JFV23" s="257"/>
      <c r="JFW23" s="257"/>
      <c r="JFX23" s="257"/>
      <c r="JFY23" s="257"/>
      <c r="JFZ23" s="257"/>
      <c r="JGA23" s="257"/>
      <c r="JGB23" s="257"/>
      <c r="JGC23" s="257"/>
      <c r="JGD23" s="257"/>
      <c r="JGE23" s="257"/>
      <c r="JGF23" s="257"/>
      <c r="JGG23" s="257"/>
      <c r="JGH23" s="257"/>
      <c r="JGI23" s="257"/>
      <c r="JGJ23" s="257"/>
      <c r="JGK23" s="257"/>
      <c r="JGL23" s="257"/>
      <c r="JGM23" s="257"/>
      <c r="JGN23" s="257"/>
      <c r="JGO23" s="257"/>
      <c r="JGP23" s="257"/>
      <c r="JGQ23" s="257"/>
      <c r="JGR23" s="257"/>
      <c r="JGS23" s="257"/>
      <c r="JGT23" s="257"/>
      <c r="JGU23" s="257"/>
      <c r="JGV23" s="257"/>
      <c r="JGW23" s="257"/>
      <c r="JGX23" s="257"/>
      <c r="JGY23" s="257"/>
      <c r="JGZ23" s="257"/>
      <c r="JHA23" s="257"/>
      <c r="JHB23" s="257"/>
      <c r="JHC23" s="257"/>
      <c r="JHD23" s="257"/>
      <c r="JHE23" s="257"/>
      <c r="JHF23" s="257"/>
      <c r="JHG23" s="257"/>
      <c r="JHH23" s="257"/>
      <c r="JHI23" s="257"/>
      <c r="JHJ23" s="257"/>
      <c r="JHK23" s="257"/>
      <c r="JHL23" s="257"/>
      <c r="JHM23" s="257"/>
      <c r="JHN23" s="257"/>
      <c r="JHO23" s="257"/>
      <c r="JHP23" s="257"/>
      <c r="JHQ23" s="257"/>
      <c r="JHR23" s="257"/>
      <c r="JHS23" s="257"/>
      <c r="JHT23" s="257"/>
      <c r="JHU23" s="257"/>
      <c r="JHV23" s="257"/>
      <c r="JHW23" s="257"/>
      <c r="JHX23" s="257"/>
      <c r="JHY23" s="257"/>
      <c r="JHZ23" s="257"/>
      <c r="JIA23" s="257"/>
      <c r="JIB23" s="257"/>
      <c r="JIC23" s="257"/>
      <c r="JID23" s="257"/>
      <c r="JIE23" s="257"/>
      <c r="JIF23" s="257"/>
      <c r="JIG23" s="257"/>
      <c r="JIH23" s="257"/>
      <c r="JII23" s="257"/>
      <c r="JIJ23" s="257"/>
      <c r="JIK23" s="257"/>
      <c r="JIL23" s="257"/>
      <c r="JIM23" s="257"/>
      <c r="JIN23" s="257"/>
      <c r="JIO23" s="257"/>
      <c r="JIP23" s="257"/>
      <c r="JIQ23" s="257"/>
      <c r="JIR23" s="257"/>
      <c r="JIS23" s="257"/>
      <c r="JIT23" s="257"/>
      <c r="JIU23" s="257"/>
      <c r="JIV23" s="257"/>
      <c r="JIW23" s="257"/>
      <c r="JIX23" s="257"/>
      <c r="JIY23" s="257"/>
      <c r="JIZ23" s="257"/>
      <c r="JJA23" s="257"/>
      <c r="JJB23" s="257"/>
      <c r="JJC23" s="257"/>
      <c r="JJD23" s="257"/>
      <c r="JJE23" s="257"/>
      <c r="JJF23" s="257"/>
      <c r="JJG23" s="257"/>
      <c r="JJH23" s="257"/>
      <c r="JJI23" s="257"/>
      <c r="JJJ23" s="257"/>
      <c r="JJK23" s="257"/>
      <c r="JJL23" s="257"/>
      <c r="JJM23" s="257"/>
      <c r="JJN23" s="257"/>
      <c r="JJO23" s="257"/>
      <c r="JJP23" s="257"/>
      <c r="JJQ23" s="257"/>
      <c r="JJR23" s="257"/>
      <c r="JJS23" s="257"/>
      <c r="JJT23" s="257"/>
      <c r="JJU23" s="257"/>
      <c r="JJV23" s="257"/>
      <c r="JJW23" s="257"/>
      <c r="JJX23" s="257"/>
      <c r="JJY23" s="257"/>
      <c r="JJZ23" s="257"/>
      <c r="JKA23" s="257"/>
      <c r="JKB23" s="257"/>
      <c r="JKC23" s="257"/>
      <c r="JKD23" s="257"/>
      <c r="JKE23" s="257"/>
      <c r="JKF23" s="257"/>
      <c r="JKG23" s="257"/>
      <c r="JKH23" s="257"/>
      <c r="JKI23" s="257"/>
      <c r="JKJ23" s="257"/>
      <c r="JKK23" s="257"/>
      <c r="JKL23" s="257"/>
      <c r="JKM23" s="257"/>
      <c r="JKN23" s="257"/>
      <c r="JKO23" s="257"/>
      <c r="JKP23" s="257"/>
      <c r="JKQ23" s="257"/>
      <c r="JKR23" s="257"/>
      <c r="JKS23" s="257"/>
      <c r="JKT23" s="257"/>
      <c r="JKU23" s="257"/>
      <c r="JKV23" s="257"/>
      <c r="JKW23" s="257"/>
      <c r="JKX23" s="257"/>
      <c r="JKY23" s="257"/>
      <c r="JKZ23" s="257"/>
      <c r="JLA23" s="257"/>
      <c r="JLB23" s="257"/>
      <c r="JLC23" s="257"/>
      <c r="JLD23" s="257"/>
      <c r="JLE23" s="257"/>
      <c r="JLF23" s="257"/>
      <c r="JLG23" s="257"/>
      <c r="JLH23" s="257"/>
      <c r="JLI23" s="257"/>
      <c r="JLJ23" s="257"/>
      <c r="JLK23" s="257"/>
      <c r="JLL23" s="257"/>
      <c r="JLM23" s="257"/>
      <c r="JLN23" s="257"/>
      <c r="JLO23" s="257"/>
      <c r="JLP23" s="257"/>
      <c r="JLQ23" s="257"/>
      <c r="JLR23" s="257"/>
      <c r="JLS23" s="257"/>
      <c r="JLT23" s="257"/>
      <c r="JLU23" s="257"/>
      <c r="JLV23" s="257"/>
      <c r="JLW23" s="257"/>
      <c r="JLX23" s="257"/>
      <c r="JLY23" s="257"/>
      <c r="JLZ23" s="257"/>
      <c r="JMA23" s="257"/>
      <c r="JMB23" s="257"/>
      <c r="JMC23" s="257"/>
      <c r="JMD23" s="257"/>
      <c r="JME23" s="257"/>
      <c r="JMF23" s="257"/>
      <c r="JMG23" s="257"/>
      <c r="JMH23" s="257"/>
      <c r="JMI23" s="257"/>
      <c r="JMJ23" s="257"/>
      <c r="JMK23" s="257"/>
      <c r="JML23" s="257"/>
      <c r="JMM23" s="257"/>
      <c r="JMN23" s="257"/>
      <c r="JMO23" s="257"/>
      <c r="JMP23" s="257"/>
      <c r="JMQ23" s="257"/>
      <c r="JMR23" s="257"/>
      <c r="JMS23" s="257"/>
      <c r="JMT23" s="257"/>
      <c r="JMU23" s="257"/>
      <c r="JMV23" s="257"/>
      <c r="JMW23" s="257"/>
      <c r="JMX23" s="257"/>
      <c r="JMY23" s="257"/>
      <c r="JMZ23" s="257"/>
      <c r="JNA23" s="257"/>
      <c r="JNB23" s="257"/>
      <c r="JNC23" s="257"/>
      <c r="JND23" s="257"/>
      <c r="JNE23" s="257"/>
      <c r="JNF23" s="257"/>
      <c r="JNG23" s="257"/>
      <c r="JNH23" s="257"/>
      <c r="JNI23" s="257"/>
      <c r="JNJ23" s="257"/>
      <c r="JNK23" s="257"/>
      <c r="JNL23" s="257"/>
      <c r="JNM23" s="257"/>
      <c r="JNN23" s="257"/>
      <c r="JNO23" s="257"/>
      <c r="JNP23" s="257"/>
      <c r="JNQ23" s="257"/>
      <c r="JNR23" s="257"/>
      <c r="JNS23" s="257"/>
      <c r="JNT23" s="257"/>
      <c r="JNU23" s="257"/>
      <c r="JNV23" s="257"/>
      <c r="JNW23" s="257"/>
      <c r="JNX23" s="257"/>
      <c r="JNY23" s="257"/>
      <c r="JNZ23" s="257"/>
      <c r="JOA23" s="257"/>
      <c r="JOB23" s="257"/>
      <c r="JOC23" s="257"/>
      <c r="JOD23" s="257"/>
      <c r="JOE23" s="257"/>
      <c r="JOF23" s="257"/>
      <c r="JOG23" s="257"/>
      <c r="JOH23" s="257"/>
      <c r="JOI23" s="257"/>
      <c r="JOJ23" s="257"/>
      <c r="JOK23" s="257"/>
      <c r="JOL23" s="257"/>
      <c r="JOM23" s="257"/>
      <c r="JON23" s="257"/>
      <c r="JOO23" s="257"/>
      <c r="JOP23" s="257"/>
      <c r="JOQ23" s="257"/>
      <c r="JOR23" s="257"/>
      <c r="JOS23" s="257"/>
      <c r="JOT23" s="257"/>
      <c r="JOU23" s="257"/>
      <c r="JOV23" s="257"/>
      <c r="JOW23" s="257"/>
      <c r="JOX23" s="257"/>
      <c r="JOY23" s="257"/>
      <c r="JOZ23" s="257"/>
      <c r="JPA23" s="257"/>
      <c r="JPB23" s="257"/>
      <c r="JPC23" s="257"/>
      <c r="JPD23" s="257"/>
      <c r="JPE23" s="257"/>
      <c r="JPF23" s="257"/>
      <c r="JPG23" s="257"/>
      <c r="JPH23" s="257"/>
      <c r="JPI23" s="257"/>
      <c r="JPJ23" s="257"/>
      <c r="JPK23" s="257"/>
      <c r="JPL23" s="257"/>
      <c r="JPM23" s="257"/>
      <c r="JPN23" s="257"/>
      <c r="JPO23" s="257"/>
      <c r="JPP23" s="257"/>
      <c r="JPQ23" s="257"/>
      <c r="JPR23" s="257"/>
      <c r="JPS23" s="257"/>
      <c r="JPT23" s="257"/>
      <c r="JPU23" s="257"/>
      <c r="JPV23" s="257"/>
      <c r="JPW23" s="257"/>
      <c r="JPX23" s="257"/>
      <c r="JPY23" s="257"/>
      <c r="JPZ23" s="257"/>
      <c r="JQA23" s="257"/>
      <c r="JQB23" s="257"/>
      <c r="JQC23" s="257"/>
      <c r="JQD23" s="257"/>
      <c r="JQE23" s="257"/>
      <c r="JQF23" s="257"/>
      <c r="JQG23" s="257"/>
      <c r="JQH23" s="257"/>
      <c r="JQI23" s="257"/>
      <c r="JQJ23" s="257"/>
      <c r="JQK23" s="257"/>
      <c r="JQL23" s="257"/>
      <c r="JQM23" s="257"/>
      <c r="JQN23" s="257"/>
      <c r="JQO23" s="257"/>
      <c r="JQP23" s="257"/>
      <c r="JQQ23" s="257"/>
      <c r="JQR23" s="257"/>
      <c r="JQS23" s="257"/>
      <c r="JQT23" s="257"/>
      <c r="JQU23" s="257"/>
      <c r="JQV23" s="257"/>
      <c r="JQW23" s="257"/>
      <c r="JQX23" s="257"/>
      <c r="JQY23" s="257"/>
      <c r="JQZ23" s="257"/>
      <c r="JRA23" s="257"/>
      <c r="JRB23" s="257"/>
      <c r="JRC23" s="257"/>
      <c r="JRD23" s="257"/>
      <c r="JRE23" s="257"/>
      <c r="JRF23" s="257"/>
      <c r="JRG23" s="257"/>
      <c r="JRH23" s="257"/>
      <c r="JRI23" s="257"/>
      <c r="JRJ23" s="257"/>
      <c r="JRK23" s="257"/>
      <c r="JRL23" s="257"/>
      <c r="JRM23" s="257"/>
      <c r="JRN23" s="257"/>
      <c r="JRO23" s="257"/>
      <c r="JRP23" s="257"/>
      <c r="JRQ23" s="257"/>
      <c r="JRR23" s="257"/>
      <c r="JRS23" s="257"/>
      <c r="JRT23" s="257"/>
      <c r="JRU23" s="257"/>
      <c r="JRV23" s="257"/>
      <c r="JRW23" s="257"/>
      <c r="JRX23" s="257"/>
      <c r="JRY23" s="257"/>
      <c r="JRZ23" s="257"/>
      <c r="JSA23" s="257"/>
      <c r="JSB23" s="257"/>
      <c r="JSC23" s="257"/>
      <c r="JSD23" s="257"/>
      <c r="JSE23" s="257"/>
      <c r="JSF23" s="257"/>
      <c r="JSG23" s="257"/>
      <c r="JSH23" s="257"/>
      <c r="JSI23" s="257"/>
      <c r="JSJ23" s="257"/>
      <c r="JSK23" s="257"/>
      <c r="JSL23" s="257"/>
      <c r="JSM23" s="257"/>
      <c r="JSN23" s="257"/>
      <c r="JSO23" s="257"/>
      <c r="JSP23" s="257"/>
      <c r="JSQ23" s="257"/>
      <c r="JSR23" s="257"/>
      <c r="JSS23" s="257"/>
      <c r="JST23" s="257"/>
      <c r="JSU23" s="257"/>
      <c r="JSV23" s="257"/>
      <c r="JSW23" s="257"/>
      <c r="JSX23" s="257"/>
      <c r="JSY23" s="257"/>
      <c r="JSZ23" s="257"/>
      <c r="JTA23" s="257"/>
      <c r="JTB23" s="257"/>
      <c r="JTC23" s="257"/>
      <c r="JTD23" s="257"/>
      <c r="JTE23" s="257"/>
      <c r="JTF23" s="257"/>
      <c r="JTG23" s="257"/>
      <c r="JTH23" s="257"/>
      <c r="JTI23" s="257"/>
      <c r="JTJ23" s="257"/>
      <c r="JTK23" s="257"/>
      <c r="JTL23" s="257"/>
      <c r="JTM23" s="257"/>
      <c r="JTN23" s="257"/>
      <c r="JTO23" s="257"/>
      <c r="JTP23" s="257"/>
      <c r="JTQ23" s="257"/>
      <c r="JTR23" s="257"/>
      <c r="JTS23" s="257"/>
      <c r="JTT23" s="257"/>
      <c r="JTU23" s="257"/>
      <c r="JTV23" s="257"/>
      <c r="JTW23" s="257"/>
      <c r="JTX23" s="257"/>
      <c r="JTY23" s="257"/>
      <c r="JTZ23" s="257"/>
      <c r="JUA23" s="257"/>
      <c r="JUB23" s="257"/>
      <c r="JUC23" s="257"/>
      <c r="JUD23" s="257"/>
      <c r="JUE23" s="257"/>
      <c r="JUF23" s="257"/>
      <c r="JUG23" s="257"/>
      <c r="JUH23" s="257"/>
      <c r="JUI23" s="257"/>
      <c r="JUJ23" s="257"/>
      <c r="JUK23" s="257"/>
      <c r="JUL23" s="257"/>
      <c r="JUM23" s="257"/>
      <c r="JUN23" s="257"/>
      <c r="JUO23" s="257"/>
      <c r="JUP23" s="257"/>
      <c r="JUQ23" s="257"/>
      <c r="JUR23" s="257"/>
      <c r="JUS23" s="257"/>
      <c r="JUT23" s="257"/>
      <c r="JUU23" s="257"/>
      <c r="JUV23" s="257"/>
      <c r="JUW23" s="257"/>
      <c r="JUX23" s="257"/>
      <c r="JUY23" s="257"/>
      <c r="JUZ23" s="257"/>
      <c r="JVA23" s="257"/>
      <c r="JVB23" s="257"/>
      <c r="JVC23" s="257"/>
      <c r="JVD23" s="257"/>
      <c r="JVE23" s="257"/>
      <c r="JVF23" s="257"/>
      <c r="JVG23" s="257"/>
      <c r="JVH23" s="257"/>
      <c r="JVI23" s="257"/>
      <c r="JVJ23" s="257"/>
      <c r="JVK23" s="257"/>
      <c r="JVL23" s="257"/>
      <c r="JVM23" s="257"/>
      <c r="JVN23" s="257"/>
      <c r="JVO23" s="257"/>
      <c r="JVP23" s="257"/>
      <c r="JVQ23" s="257"/>
      <c r="JVR23" s="257"/>
      <c r="JVS23" s="257"/>
      <c r="JVT23" s="257"/>
      <c r="JVU23" s="257"/>
      <c r="JVV23" s="257"/>
      <c r="JVW23" s="257"/>
      <c r="JVX23" s="257"/>
      <c r="JVY23" s="257"/>
      <c r="JVZ23" s="257"/>
      <c r="JWA23" s="257"/>
      <c r="JWB23" s="257"/>
      <c r="JWC23" s="257"/>
      <c r="JWD23" s="257"/>
      <c r="JWE23" s="257"/>
      <c r="JWF23" s="257"/>
      <c r="JWG23" s="257"/>
      <c r="JWH23" s="257"/>
      <c r="JWI23" s="257"/>
      <c r="JWJ23" s="257"/>
      <c r="JWK23" s="257"/>
      <c r="JWL23" s="257"/>
      <c r="JWM23" s="257"/>
      <c r="JWN23" s="257"/>
      <c r="JWO23" s="257"/>
      <c r="JWP23" s="257"/>
      <c r="JWQ23" s="257"/>
      <c r="JWR23" s="257"/>
      <c r="JWS23" s="257"/>
      <c r="JWT23" s="257"/>
      <c r="JWU23" s="257"/>
      <c r="JWV23" s="257"/>
      <c r="JWW23" s="257"/>
      <c r="JWX23" s="257"/>
      <c r="JWY23" s="257"/>
      <c r="JWZ23" s="257"/>
      <c r="JXA23" s="257"/>
      <c r="JXB23" s="257"/>
      <c r="JXC23" s="257"/>
      <c r="JXD23" s="257"/>
      <c r="JXE23" s="257"/>
      <c r="JXF23" s="257"/>
      <c r="JXG23" s="257"/>
      <c r="JXH23" s="257"/>
      <c r="JXI23" s="257"/>
      <c r="JXJ23" s="257"/>
      <c r="JXK23" s="257"/>
      <c r="JXL23" s="257"/>
      <c r="JXM23" s="257"/>
      <c r="JXN23" s="257"/>
      <c r="JXO23" s="257"/>
      <c r="JXP23" s="257"/>
      <c r="JXQ23" s="257"/>
      <c r="JXR23" s="257"/>
      <c r="JXS23" s="257"/>
      <c r="JXT23" s="257"/>
      <c r="JXU23" s="257"/>
      <c r="JXV23" s="257"/>
      <c r="JXW23" s="257"/>
      <c r="JXX23" s="257"/>
      <c r="JXY23" s="257"/>
      <c r="JXZ23" s="257"/>
      <c r="JYA23" s="257"/>
      <c r="JYB23" s="257"/>
      <c r="JYC23" s="257"/>
      <c r="JYD23" s="257"/>
      <c r="JYE23" s="257"/>
      <c r="JYF23" s="257"/>
      <c r="JYG23" s="257"/>
      <c r="JYH23" s="257"/>
      <c r="JYI23" s="257"/>
      <c r="JYJ23" s="257"/>
      <c r="JYK23" s="257"/>
      <c r="JYL23" s="257"/>
      <c r="JYM23" s="257"/>
      <c r="JYN23" s="257"/>
      <c r="JYO23" s="257"/>
      <c r="JYP23" s="257"/>
      <c r="JYQ23" s="257"/>
      <c r="JYR23" s="257"/>
      <c r="JYS23" s="257"/>
      <c r="JYT23" s="257"/>
      <c r="JYU23" s="257"/>
      <c r="JYV23" s="257"/>
      <c r="JYW23" s="257"/>
      <c r="JYX23" s="257"/>
      <c r="JYY23" s="257"/>
      <c r="JYZ23" s="257"/>
      <c r="JZA23" s="257"/>
      <c r="JZB23" s="257"/>
      <c r="JZC23" s="257"/>
      <c r="JZD23" s="257"/>
      <c r="JZE23" s="257"/>
      <c r="JZF23" s="257"/>
      <c r="JZG23" s="257"/>
      <c r="JZH23" s="257"/>
      <c r="JZI23" s="257"/>
      <c r="JZJ23" s="257"/>
      <c r="JZK23" s="257"/>
      <c r="JZL23" s="257"/>
      <c r="JZM23" s="257"/>
      <c r="JZN23" s="257"/>
      <c r="JZO23" s="257"/>
      <c r="JZP23" s="257"/>
      <c r="JZQ23" s="257"/>
      <c r="JZR23" s="257"/>
      <c r="JZS23" s="257"/>
      <c r="JZT23" s="257"/>
      <c r="JZU23" s="257"/>
      <c r="JZV23" s="257"/>
      <c r="JZW23" s="257"/>
      <c r="JZX23" s="257"/>
      <c r="JZY23" s="257"/>
      <c r="JZZ23" s="257"/>
      <c r="KAA23" s="257"/>
      <c r="KAB23" s="257"/>
      <c r="KAC23" s="257"/>
      <c r="KAD23" s="257"/>
      <c r="KAE23" s="257"/>
      <c r="KAF23" s="257"/>
      <c r="KAG23" s="257"/>
      <c r="KAH23" s="257"/>
      <c r="KAI23" s="257"/>
      <c r="KAJ23" s="257"/>
      <c r="KAK23" s="257"/>
      <c r="KAL23" s="257"/>
      <c r="KAM23" s="257"/>
      <c r="KAN23" s="257"/>
      <c r="KAO23" s="257"/>
      <c r="KAP23" s="257"/>
      <c r="KAQ23" s="257"/>
      <c r="KAR23" s="257"/>
      <c r="KAS23" s="257"/>
      <c r="KAT23" s="257"/>
      <c r="KAU23" s="257"/>
      <c r="KAV23" s="257"/>
      <c r="KAW23" s="257"/>
      <c r="KAX23" s="257"/>
      <c r="KAY23" s="257"/>
      <c r="KAZ23" s="257"/>
      <c r="KBA23" s="257"/>
      <c r="KBB23" s="257"/>
      <c r="KBC23" s="257"/>
      <c r="KBD23" s="257"/>
      <c r="KBE23" s="257"/>
      <c r="KBF23" s="257"/>
      <c r="KBG23" s="257"/>
      <c r="KBH23" s="257"/>
      <c r="KBI23" s="257"/>
      <c r="KBJ23" s="257"/>
      <c r="KBK23" s="257"/>
      <c r="KBL23" s="257"/>
      <c r="KBM23" s="257"/>
      <c r="KBN23" s="257"/>
      <c r="KBO23" s="257"/>
      <c r="KBP23" s="257"/>
      <c r="KBQ23" s="257"/>
      <c r="KBR23" s="257"/>
      <c r="KBS23" s="257"/>
      <c r="KBT23" s="257"/>
      <c r="KBU23" s="257"/>
      <c r="KBV23" s="257"/>
      <c r="KBW23" s="257"/>
      <c r="KBX23" s="257"/>
      <c r="KBY23" s="257"/>
      <c r="KBZ23" s="257"/>
      <c r="KCA23" s="257"/>
      <c r="KCB23" s="257"/>
      <c r="KCC23" s="257"/>
      <c r="KCD23" s="257"/>
      <c r="KCE23" s="257"/>
      <c r="KCF23" s="257"/>
      <c r="KCG23" s="257"/>
      <c r="KCH23" s="257"/>
      <c r="KCI23" s="257"/>
      <c r="KCJ23" s="257"/>
      <c r="KCK23" s="257"/>
      <c r="KCL23" s="257"/>
      <c r="KCM23" s="257"/>
      <c r="KCN23" s="257"/>
      <c r="KCO23" s="257"/>
      <c r="KCP23" s="257"/>
      <c r="KCQ23" s="257"/>
      <c r="KCR23" s="257"/>
      <c r="KCS23" s="257"/>
      <c r="KCT23" s="257"/>
      <c r="KCU23" s="257"/>
      <c r="KCV23" s="257"/>
      <c r="KCW23" s="257"/>
      <c r="KCX23" s="257"/>
      <c r="KCY23" s="257"/>
      <c r="KCZ23" s="257"/>
      <c r="KDA23" s="257"/>
      <c r="KDB23" s="257"/>
      <c r="KDC23" s="257"/>
      <c r="KDD23" s="257"/>
      <c r="KDE23" s="257"/>
      <c r="KDF23" s="257"/>
      <c r="KDG23" s="257"/>
      <c r="KDH23" s="257"/>
      <c r="KDI23" s="257"/>
      <c r="KDJ23" s="257"/>
      <c r="KDK23" s="257"/>
      <c r="KDL23" s="257"/>
      <c r="KDM23" s="257"/>
      <c r="KDN23" s="257"/>
      <c r="KDO23" s="257"/>
      <c r="KDP23" s="257"/>
      <c r="KDQ23" s="257"/>
      <c r="KDR23" s="257"/>
      <c r="KDS23" s="257"/>
      <c r="KDT23" s="257"/>
      <c r="KDU23" s="257"/>
      <c r="KDV23" s="257"/>
      <c r="KDW23" s="257"/>
      <c r="KDX23" s="257"/>
      <c r="KDY23" s="257"/>
      <c r="KDZ23" s="257"/>
      <c r="KEA23" s="257"/>
      <c r="KEB23" s="257"/>
      <c r="KEC23" s="257"/>
      <c r="KED23" s="257"/>
      <c r="KEE23" s="257"/>
      <c r="KEF23" s="257"/>
      <c r="KEG23" s="257"/>
      <c r="KEH23" s="257"/>
      <c r="KEI23" s="257"/>
      <c r="KEJ23" s="257"/>
      <c r="KEK23" s="257"/>
      <c r="KEL23" s="257"/>
      <c r="KEM23" s="257"/>
      <c r="KEN23" s="257"/>
      <c r="KEO23" s="257"/>
      <c r="KEP23" s="257"/>
      <c r="KEQ23" s="257"/>
      <c r="KER23" s="257"/>
      <c r="KES23" s="257"/>
      <c r="KET23" s="257"/>
      <c r="KEU23" s="257"/>
      <c r="KEV23" s="257"/>
      <c r="KEW23" s="257"/>
      <c r="KEX23" s="257"/>
      <c r="KEY23" s="257"/>
      <c r="KEZ23" s="257"/>
      <c r="KFA23" s="257"/>
      <c r="KFB23" s="257"/>
      <c r="KFC23" s="257"/>
      <c r="KFD23" s="257"/>
      <c r="KFE23" s="257"/>
      <c r="KFF23" s="257"/>
      <c r="KFG23" s="257"/>
      <c r="KFH23" s="257"/>
      <c r="KFI23" s="257"/>
      <c r="KFJ23" s="257"/>
      <c r="KFK23" s="257"/>
      <c r="KFL23" s="257"/>
      <c r="KFM23" s="257"/>
      <c r="KFN23" s="257"/>
      <c r="KFO23" s="257"/>
      <c r="KFP23" s="257"/>
      <c r="KFQ23" s="257"/>
      <c r="KFR23" s="257"/>
      <c r="KFS23" s="257"/>
      <c r="KFT23" s="257"/>
      <c r="KFU23" s="257"/>
      <c r="KFV23" s="257"/>
      <c r="KFW23" s="257"/>
      <c r="KFX23" s="257"/>
      <c r="KFY23" s="257"/>
      <c r="KFZ23" s="257"/>
      <c r="KGA23" s="257"/>
      <c r="KGB23" s="257"/>
      <c r="KGC23" s="257"/>
      <c r="KGD23" s="257"/>
      <c r="KGE23" s="257"/>
      <c r="KGF23" s="257"/>
      <c r="KGG23" s="257"/>
      <c r="KGH23" s="257"/>
      <c r="KGI23" s="257"/>
      <c r="KGJ23" s="257"/>
      <c r="KGK23" s="257"/>
      <c r="KGL23" s="257"/>
      <c r="KGM23" s="257"/>
      <c r="KGN23" s="257"/>
      <c r="KGO23" s="257"/>
      <c r="KGP23" s="257"/>
      <c r="KGQ23" s="257"/>
      <c r="KGR23" s="257"/>
      <c r="KGS23" s="257"/>
      <c r="KGT23" s="257"/>
      <c r="KGU23" s="257"/>
      <c r="KGV23" s="257"/>
      <c r="KGW23" s="257"/>
      <c r="KGX23" s="257"/>
      <c r="KGY23" s="257"/>
      <c r="KGZ23" s="257"/>
      <c r="KHA23" s="257"/>
      <c r="KHB23" s="257"/>
      <c r="KHC23" s="257"/>
      <c r="KHD23" s="257"/>
      <c r="KHE23" s="257"/>
      <c r="KHF23" s="257"/>
      <c r="KHG23" s="257"/>
      <c r="KHH23" s="257"/>
      <c r="KHI23" s="257"/>
      <c r="KHJ23" s="257"/>
      <c r="KHK23" s="257"/>
      <c r="KHL23" s="257"/>
      <c r="KHM23" s="257"/>
      <c r="KHN23" s="257"/>
      <c r="KHO23" s="257"/>
      <c r="KHP23" s="257"/>
      <c r="KHQ23" s="257"/>
      <c r="KHR23" s="257"/>
      <c r="KHS23" s="257"/>
      <c r="KHT23" s="257"/>
      <c r="KHU23" s="257"/>
      <c r="KHV23" s="257"/>
      <c r="KHW23" s="257"/>
      <c r="KHX23" s="257"/>
      <c r="KHY23" s="257"/>
      <c r="KHZ23" s="257"/>
      <c r="KIA23" s="257"/>
      <c r="KIB23" s="257"/>
      <c r="KIC23" s="257"/>
      <c r="KID23" s="257"/>
      <c r="KIE23" s="257"/>
      <c r="KIF23" s="257"/>
      <c r="KIG23" s="257"/>
      <c r="KIH23" s="257"/>
      <c r="KII23" s="257"/>
      <c r="KIJ23" s="257"/>
      <c r="KIK23" s="257"/>
      <c r="KIL23" s="257"/>
      <c r="KIM23" s="257"/>
      <c r="KIN23" s="257"/>
      <c r="KIO23" s="257"/>
      <c r="KIP23" s="257"/>
      <c r="KIQ23" s="257"/>
      <c r="KIR23" s="257"/>
      <c r="KIS23" s="257"/>
      <c r="KIT23" s="257"/>
      <c r="KIU23" s="257"/>
      <c r="KIV23" s="257"/>
      <c r="KIW23" s="257"/>
      <c r="KIX23" s="257"/>
      <c r="KIY23" s="257"/>
      <c r="KIZ23" s="257"/>
      <c r="KJA23" s="257"/>
      <c r="KJB23" s="257"/>
      <c r="KJC23" s="257"/>
      <c r="KJD23" s="257"/>
      <c r="KJE23" s="257"/>
      <c r="KJF23" s="257"/>
      <c r="KJG23" s="257"/>
      <c r="KJH23" s="257"/>
      <c r="KJI23" s="257"/>
      <c r="KJJ23" s="257"/>
      <c r="KJK23" s="257"/>
      <c r="KJL23" s="257"/>
      <c r="KJM23" s="257"/>
      <c r="KJN23" s="257"/>
      <c r="KJO23" s="257"/>
      <c r="KJP23" s="257"/>
      <c r="KJQ23" s="257"/>
      <c r="KJR23" s="257"/>
      <c r="KJS23" s="257"/>
      <c r="KJT23" s="257"/>
      <c r="KJU23" s="257"/>
      <c r="KJV23" s="257"/>
      <c r="KJW23" s="257"/>
      <c r="KJX23" s="257"/>
      <c r="KJY23" s="257"/>
      <c r="KJZ23" s="257"/>
      <c r="KKA23" s="257"/>
      <c r="KKB23" s="257"/>
      <c r="KKC23" s="257"/>
      <c r="KKD23" s="257"/>
      <c r="KKE23" s="257"/>
      <c r="KKF23" s="257"/>
      <c r="KKG23" s="257"/>
      <c r="KKH23" s="257"/>
      <c r="KKI23" s="257"/>
      <c r="KKJ23" s="257"/>
      <c r="KKK23" s="257"/>
      <c r="KKL23" s="257"/>
      <c r="KKM23" s="257"/>
      <c r="KKN23" s="257"/>
      <c r="KKO23" s="257"/>
      <c r="KKP23" s="257"/>
      <c r="KKQ23" s="257"/>
      <c r="KKR23" s="257"/>
      <c r="KKS23" s="257"/>
      <c r="KKT23" s="257"/>
      <c r="KKU23" s="257"/>
      <c r="KKV23" s="257"/>
      <c r="KKW23" s="257"/>
      <c r="KKX23" s="257"/>
      <c r="KKY23" s="257"/>
      <c r="KKZ23" s="257"/>
      <c r="KLA23" s="257"/>
      <c r="KLB23" s="257"/>
      <c r="KLC23" s="257"/>
      <c r="KLD23" s="257"/>
      <c r="KLE23" s="257"/>
      <c r="KLF23" s="257"/>
      <c r="KLG23" s="257"/>
      <c r="KLH23" s="257"/>
      <c r="KLI23" s="257"/>
      <c r="KLJ23" s="257"/>
      <c r="KLK23" s="257"/>
      <c r="KLL23" s="257"/>
      <c r="KLM23" s="257"/>
      <c r="KLN23" s="257"/>
      <c r="KLO23" s="257"/>
      <c r="KLP23" s="257"/>
      <c r="KLQ23" s="257"/>
      <c r="KLR23" s="257"/>
      <c r="KLS23" s="257"/>
      <c r="KLT23" s="257"/>
      <c r="KLU23" s="257"/>
      <c r="KLV23" s="257"/>
      <c r="KLW23" s="257"/>
      <c r="KLX23" s="257"/>
      <c r="KLY23" s="257"/>
      <c r="KLZ23" s="257"/>
      <c r="KMA23" s="257"/>
      <c r="KMB23" s="257"/>
      <c r="KMC23" s="257"/>
      <c r="KMD23" s="257"/>
      <c r="KME23" s="257"/>
      <c r="KMF23" s="257"/>
      <c r="KMG23" s="257"/>
      <c r="KMH23" s="257"/>
      <c r="KMI23" s="257"/>
      <c r="KMJ23" s="257"/>
      <c r="KMK23" s="257"/>
      <c r="KML23" s="257"/>
      <c r="KMM23" s="257"/>
      <c r="KMN23" s="257"/>
      <c r="KMO23" s="257"/>
      <c r="KMP23" s="257"/>
      <c r="KMQ23" s="257"/>
      <c r="KMR23" s="257"/>
      <c r="KMS23" s="257"/>
      <c r="KMT23" s="257"/>
      <c r="KMU23" s="257"/>
      <c r="KMV23" s="257"/>
      <c r="KMW23" s="257"/>
      <c r="KMX23" s="257"/>
      <c r="KMY23" s="257"/>
      <c r="KMZ23" s="257"/>
      <c r="KNA23" s="257"/>
      <c r="KNB23" s="257"/>
      <c r="KNC23" s="257"/>
      <c r="KND23" s="257"/>
      <c r="KNE23" s="257"/>
      <c r="KNF23" s="257"/>
      <c r="KNG23" s="257"/>
      <c r="KNH23" s="257"/>
      <c r="KNI23" s="257"/>
      <c r="KNJ23" s="257"/>
      <c r="KNK23" s="257"/>
      <c r="KNL23" s="257"/>
      <c r="KNM23" s="257"/>
      <c r="KNN23" s="257"/>
      <c r="KNO23" s="257"/>
      <c r="KNP23" s="257"/>
      <c r="KNQ23" s="257"/>
      <c r="KNR23" s="257"/>
      <c r="KNS23" s="257"/>
      <c r="KNT23" s="257"/>
      <c r="KNU23" s="257"/>
      <c r="KNV23" s="257"/>
      <c r="KNW23" s="257"/>
      <c r="KNX23" s="257"/>
      <c r="KNY23" s="257"/>
      <c r="KNZ23" s="257"/>
      <c r="KOA23" s="257"/>
      <c r="KOB23" s="257"/>
      <c r="KOC23" s="257"/>
      <c r="KOD23" s="257"/>
      <c r="KOE23" s="257"/>
      <c r="KOF23" s="257"/>
      <c r="KOG23" s="257"/>
      <c r="KOH23" s="257"/>
      <c r="KOI23" s="257"/>
      <c r="KOJ23" s="257"/>
      <c r="KOK23" s="257"/>
      <c r="KOL23" s="257"/>
      <c r="KOM23" s="257"/>
      <c r="KON23" s="257"/>
      <c r="KOO23" s="257"/>
      <c r="KOP23" s="257"/>
      <c r="KOQ23" s="257"/>
      <c r="KOR23" s="257"/>
      <c r="KOS23" s="257"/>
      <c r="KOT23" s="257"/>
      <c r="KOU23" s="257"/>
      <c r="KOV23" s="257"/>
      <c r="KOW23" s="257"/>
      <c r="KOX23" s="257"/>
      <c r="KOY23" s="257"/>
      <c r="KOZ23" s="257"/>
      <c r="KPA23" s="257"/>
      <c r="KPB23" s="257"/>
      <c r="KPC23" s="257"/>
      <c r="KPD23" s="257"/>
      <c r="KPE23" s="257"/>
      <c r="KPF23" s="257"/>
      <c r="KPG23" s="257"/>
      <c r="KPH23" s="257"/>
      <c r="KPI23" s="257"/>
      <c r="KPJ23" s="257"/>
      <c r="KPK23" s="257"/>
      <c r="KPL23" s="257"/>
      <c r="KPM23" s="257"/>
      <c r="KPN23" s="257"/>
      <c r="KPO23" s="257"/>
      <c r="KPP23" s="257"/>
      <c r="KPQ23" s="257"/>
      <c r="KPR23" s="257"/>
      <c r="KPS23" s="257"/>
      <c r="KPT23" s="257"/>
      <c r="KPU23" s="257"/>
      <c r="KPV23" s="257"/>
      <c r="KPW23" s="257"/>
      <c r="KPX23" s="257"/>
      <c r="KPY23" s="257"/>
      <c r="KPZ23" s="257"/>
      <c r="KQA23" s="257"/>
      <c r="KQB23" s="257"/>
      <c r="KQC23" s="257"/>
      <c r="KQD23" s="257"/>
      <c r="KQE23" s="257"/>
      <c r="KQF23" s="257"/>
      <c r="KQG23" s="257"/>
      <c r="KQH23" s="257"/>
      <c r="KQI23" s="257"/>
      <c r="KQJ23" s="257"/>
      <c r="KQK23" s="257"/>
      <c r="KQL23" s="257"/>
      <c r="KQM23" s="257"/>
      <c r="KQN23" s="257"/>
      <c r="KQO23" s="257"/>
      <c r="KQP23" s="257"/>
      <c r="KQQ23" s="257"/>
      <c r="KQR23" s="257"/>
      <c r="KQS23" s="257"/>
      <c r="KQT23" s="257"/>
      <c r="KQU23" s="257"/>
      <c r="KQV23" s="257"/>
      <c r="KQW23" s="257"/>
      <c r="KQX23" s="257"/>
      <c r="KQY23" s="257"/>
      <c r="KQZ23" s="257"/>
      <c r="KRA23" s="257"/>
      <c r="KRB23" s="257"/>
      <c r="KRC23" s="257"/>
      <c r="KRD23" s="257"/>
      <c r="KRE23" s="257"/>
      <c r="KRF23" s="257"/>
      <c r="KRG23" s="257"/>
      <c r="KRH23" s="257"/>
      <c r="KRI23" s="257"/>
      <c r="KRJ23" s="257"/>
      <c r="KRK23" s="257"/>
      <c r="KRL23" s="257"/>
      <c r="KRM23" s="257"/>
      <c r="KRN23" s="257"/>
      <c r="KRO23" s="257"/>
      <c r="KRP23" s="257"/>
      <c r="KRQ23" s="257"/>
      <c r="KRR23" s="257"/>
      <c r="KRS23" s="257"/>
      <c r="KRT23" s="257"/>
      <c r="KRU23" s="257"/>
      <c r="KRV23" s="257"/>
      <c r="KRW23" s="257"/>
      <c r="KRX23" s="257"/>
      <c r="KRY23" s="257"/>
      <c r="KRZ23" s="257"/>
      <c r="KSA23" s="257"/>
      <c r="KSB23" s="257"/>
      <c r="KSC23" s="257"/>
      <c r="KSD23" s="257"/>
      <c r="KSE23" s="257"/>
      <c r="KSF23" s="257"/>
      <c r="KSG23" s="257"/>
      <c r="KSH23" s="257"/>
      <c r="KSI23" s="257"/>
      <c r="KSJ23" s="257"/>
      <c r="KSK23" s="257"/>
      <c r="KSL23" s="257"/>
      <c r="KSM23" s="257"/>
      <c r="KSN23" s="257"/>
      <c r="KSO23" s="257"/>
      <c r="KSP23" s="257"/>
      <c r="KSQ23" s="257"/>
      <c r="KSR23" s="257"/>
      <c r="KSS23" s="257"/>
      <c r="KST23" s="257"/>
      <c r="KSU23" s="257"/>
      <c r="KSV23" s="257"/>
      <c r="KSW23" s="257"/>
      <c r="KSX23" s="257"/>
      <c r="KSY23" s="257"/>
      <c r="KSZ23" s="257"/>
      <c r="KTA23" s="257"/>
      <c r="KTB23" s="257"/>
      <c r="KTC23" s="257"/>
      <c r="KTD23" s="257"/>
      <c r="KTE23" s="257"/>
      <c r="KTF23" s="257"/>
      <c r="KTG23" s="257"/>
      <c r="KTH23" s="257"/>
      <c r="KTI23" s="257"/>
      <c r="KTJ23" s="257"/>
      <c r="KTK23" s="257"/>
      <c r="KTL23" s="257"/>
      <c r="KTM23" s="257"/>
      <c r="KTN23" s="257"/>
      <c r="KTO23" s="257"/>
      <c r="KTP23" s="257"/>
      <c r="KTQ23" s="257"/>
      <c r="KTR23" s="257"/>
      <c r="KTS23" s="257"/>
      <c r="KTT23" s="257"/>
      <c r="KTU23" s="257"/>
      <c r="KTV23" s="257"/>
      <c r="KTW23" s="257"/>
      <c r="KTX23" s="257"/>
      <c r="KTY23" s="257"/>
      <c r="KTZ23" s="257"/>
      <c r="KUA23" s="257"/>
      <c r="KUB23" s="257"/>
      <c r="KUC23" s="257"/>
      <c r="KUD23" s="257"/>
      <c r="KUE23" s="257"/>
      <c r="KUF23" s="257"/>
      <c r="KUG23" s="257"/>
      <c r="KUH23" s="257"/>
      <c r="KUI23" s="257"/>
      <c r="KUJ23" s="257"/>
      <c r="KUK23" s="257"/>
      <c r="KUL23" s="257"/>
      <c r="KUM23" s="257"/>
      <c r="KUN23" s="257"/>
      <c r="KUO23" s="257"/>
      <c r="KUP23" s="257"/>
      <c r="KUQ23" s="257"/>
      <c r="KUR23" s="257"/>
      <c r="KUS23" s="257"/>
      <c r="KUT23" s="257"/>
      <c r="KUU23" s="257"/>
      <c r="KUV23" s="257"/>
      <c r="KUW23" s="257"/>
      <c r="KUX23" s="257"/>
      <c r="KUY23" s="257"/>
      <c r="KUZ23" s="257"/>
      <c r="KVA23" s="257"/>
      <c r="KVB23" s="257"/>
      <c r="KVC23" s="257"/>
      <c r="KVD23" s="257"/>
      <c r="KVE23" s="257"/>
      <c r="KVF23" s="257"/>
      <c r="KVG23" s="257"/>
      <c r="KVH23" s="257"/>
      <c r="KVI23" s="257"/>
      <c r="KVJ23" s="257"/>
      <c r="KVK23" s="257"/>
      <c r="KVL23" s="257"/>
      <c r="KVM23" s="257"/>
      <c r="KVN23" s="257"/>
      <c r="KVO23" s="257"/>
      <c r="KVP23" s="257"/>
      <c r="KVQ23" s="257"/>
      <c r="KVR23" s="257"/>
      <c r="KVS23" s="257"/>
      <c r="KVT23" s="257"/>
      <c r="KVU23" s="257"/>
      <c r="KVV23" s="257"/>
      <c r="KVW23" s="257"/>
      <c r="KVX23" s="257"/>
      <c r="KVY23" s="257"/>
      <c r="KVZ23" s="257"/>
      <c r="KWA23" s="257"/>
      <c r="KWB23" s="257"/>
      <c r="KWC23" s="257"/>
      <c r="KWD23" s="257"/>
      <c r="KWE23" s="257"/>
      <c r="KWF23" s="257"/>
      <c r="KWG23" s="257"/>
      <c r="KWH23" s="257"/>
      <c r="KWI23" s="257"/>
      <c r="KWJ23" s="257"/>
      <c r="KWK23" s="257"/>
      <c r="KWL23" s="257"/>
      <c r="KWM23" s="257"/>
      <c r="KWN23" s="257"/>
      <c r="KWO23" s="257"/>
      <c r="KWP23" s="257"/>
      <c r="KWQ23" s="257"/>
      <c r="KWR23" s="257"/>
      <c r="KWS23" s="257"/>
      <c r="KWT23" s="257"/>
      <c r="KWU23" s="257"/>
      <c r="KWV23" s="257"/>
      <c r="KWW23" s="257"/>
      <c r="KWX23" s="257"/>
      <c r="KWY23" s="257"/>
      <c r="KWZ23" s="257"/>
      <c r="KXA23" s="257"/>
      <c r="KXB23" s="257"/>
      <c r="KXC23" s="257"/>
      <c r="KXD23" s="257"/>
      <c r="KXE23" s="257"/>
      <c r="KXF23" s="257"/>
      <c r="KXG23" s="257"/>
      <c r="KXH23" s="257"/>
      <c r="KXI23" s="257"/>
      <c r="KXJ23" s="257"/>
      <c r="KXK23" s="257"/>
      <c r="KXL23" s="257"/>
      <c r="KXM23" s="257"/>
      <c r="KXN23" s="257"/>
      <c r="KXO23" s="257"/>
      <c r="KXP23" s="257"/>
      <c r="KXQ23" s="257"/>
      <c r="KXR23" s="257"/>
      <c r="KXS23" s="257"/>
      <c r="KXT23" s="257"/>
      <c r="KXU23" s="257"/>
      <c r="KXV23" s="257"/>
      <c r="KXW23" s="257"/>
      <c r="KXX23" s="257"/>
      <c r="KXY23" s="257"/>
      <c r="KXZ23" s="257"/>
      <c r="KYA23" s="257"/>
      <c r="KYB23" s="257"/>
      <c r="KYC23" s="257"/>
      <c r="KYD23" s="257"/>
      <c r="KYE23" s="257"/>
      <c r="KYF23" s="257"/>
      <c r="KYG23" s="257"/>
      <c r="KYH23" s="257"/>
      <c r="KYI23" s="257"/>
      <c r="KYJ23" s="257"/>
      <c r="KYK23" s="257"/>
      <c r="KYL23" s="257"/>
      <c r="KYM23" s="257"/>
      <c r="KYN23" s="257"/>
      <c r="KYO23" s="257"/>
      <c r="KYP23" s="257"/>
      <c r="KYQ23" s="257"/>
      <c r="KYR23" s="257"/>
      <c r="KYS23" s="257"/>
      <c r="KYT23" s="257"/>
      <c r="KYU23" s="257"/>
      <c r="KYV23" s="257"/>
      <c r="KYW23" s="257"/>
      <c r="KYX23" s="257"/>
      <c r="KYY23" s="257"/>
      <c r="KYZ23" s="257"/>
      <c r="KZA23" s="257"/>
      <c r="KZB23" s="257"/>
      <c r="KZC23" s="257"/>
      <c r="KZD23" s="257"/>
      <c r="KZE23" s="257"/>
      <c r="KZF23" s="257"/>
      <c r="KZG23" s="257"/>
      <c r="KZH23" s="257"/>
      <c r="KZI23" s="257"/>
      <c r="KZJ23" s="257"/>
      <c r="KZK23" s="257"/>
      <c r="KZL23" s="257"/>
      <c r="KZM23" s="257"/>
      <c r="KZN23" s="257"/>
      <c r="KZO23" s="257"/>
      <c r="KZP23" s="257"/>
      <c r="KZQ23" s="257"/>
      <c r="KZR23" s="257"/>
      <c r="KZS23" s="257"/>
      <c r="KZT23" s="257"/>
      <c r="KZU23" s="257"/>
      <c r="KZV23" s="257"/>
      <c r="KZW23" s="257"/>
      <c r="KZX23" s="257"/>
      <c r="KZY23" s="257"/>
      <c r="KZZ23" s="257"/>
      <c r="LAA23" s="257"/>
      <c r="LAB23" s="257"/>
      <c r="LAC23" s="257"/>
      <c r="LAD23" s="257"/>
      <c r="LAE23" s="257"/>
      <c r="LAF23" s="257"/>
      <c r="LAG23" s="257"/>
      <c r="LAH23" s="257"/>
      <c r="LAI23" s="257"/>
      <c r="LAJ23" s="257"/>
      <c r="LAK23" s="257"/>
      <c r="LAL23" s="257"/>
      <c r="LAM23" s="257"/>
      <c r="LAN23" s="257"/>
      <c r="LAO23" s="257"/>
      <c r="LAP23" s="257"/>
      <c r="LAQ23" s="257"/>
      <c r="LAR23" s="257"/>
      <c r="LAS23" s="257"/>
      <c r="LAT23" s="257"/>
      <c r="LAU23" s="257"/>
      <c r="LAV23" s="257"/>
      <c r="LAW23" s="257"/>
      <c r="LAX23" s="257"/>
      <c r="LAY23" s="257"/>
      <c r="LAZ23" s="257"/>
      <c r="LBA23" s="257"/>
      <c r="LBB23" s="257"/>
      <c r="LBC23" s="257"/>
      <c r="LBD23" s="257"/>
      <c r="LBE23" s="257"/>
      <c r="LBF23" s="257"/>
      <c r="LBG23" s="257"/>
      <c r="LBH23" s="257"/>
      <c r="LBI23" s="257"/>
      <c r="LBJ23" s="257"/>
      <c r="LBK23" s="257"/>
      <c r="LBL23" s="257"/>
      <c r="LBM23" s="257"/>
      <c r="LBN23" s="257"/>
      <c r="LBO23" s="257"/>
      <c r="LBP23" s="257"/>
      <c r="LBQ23" s="257"/>
      <c r="LBR23" s="257"/>
      <c r="LBS23" s="257"/>
      <c r="LBT23" s="257"/>
      <c r="LBU23" s="257"/>
      <c r="LBV23" s="257"/>
      <c r="LBW23" s="257"/>
      <c r="LBX23" s="257"/>
      <c r="LBY23" s="257"/>
      <c r="LBZ23" s="257"/>
      <c r="LCA23" s="257"/>
      <c r="LCB23" s="257"/>
      <c r="LCC23" s="257"/>
      <c r="LCD23" s="257"/>
      <c r="LCE23" s="257"/>
      <c r="LCF23" s="257"/>
      <c r="LCG23" s="257"/>
      <c r="LCH23" s="257"/>
      <c r="LCI23" s="257"/>
      <c r="LCJ23" s="257"/>
      <c r="LCK23" s="257"/>
      <c r="LCL23" s="257"/>
      <c r="LCM23" s="257"/>
      <c r="LCN23" s="257"/>
      <c r="LCO23" s="257"/>
      <c r="LCP23" s="257"/>
      <c r="LCQ23" s="257"/>
      <c r="LCR23" s="257"/>
      <c r="LCS23" s="257"/>
      <c r="LCT23" s="257"/>
      <c r="LCU23" s="257"/>
      <c r="LCV23" s="257"/>
      <c r="LCW23" s="257"/>
      <c r="LCX23" s="257"/>
      <c r="LCY23" s="257"/>
      <c r="LCZ23" s="257"/>
      <c r="LDA23" s="257"/>
      <c r="LDB23" s="257"/>
      <c r="LDC23" s="257"/>
      <c r="LDD23" s="257"/>
      <c r="LDE23" s="257"/>
      <c r="LDF23" s="257"/>
      <c r="LDG23" s="257"/>
      <c r="LDH23" s="257"/>
      <c r="LDI23" s="257"/>
      <c r="LDJ23" s="257"/>
      <c r="LDK23" s="257"/>
      <c r="LDL23" s="257"/>
      <c r="LDM23" s="257"/>
      <c r="LDN23" s="257"/>
      <c r="LDO23" s="257"/>
      <c r="LDP23" s="257"/>
      <c r="LDQ23" s="257"/>
      <c r="LDR23" s="257"/>
      <c r="LDS23" s="257"/>
      <c r="LDT23" s="257"/>
      <c r="LDU23" s="257"/>
      <c r="LDV23" s="257"/>
      <c r="LDW23" s="257"/>
      <c r="LDX23" s="257"/>
      <c r="LDY23" s="257"/>
      <c r="LDZ23" s="257"/>
      <c r="LEA23" s="257"/>
      <c r="LEB23" s="257"/>
      <c r="LEC23" s="257"/>
      <c r="LED23" s="257"/>
      <c r="LEE23" s="257"/>
      <c r="LEF23" s="257"/>
      <c r="LEG23" s="257"/>
      <c r="LEH23" s="257"/>
      <c r="LEI23" s="257"/>
      <c r="LEJ23" s="257"/>
      <c r="LEK23" s="257"/>
      <c r="LEL23" s="257"/>
      <c r="LEM23" s="257"/>
      <c r="LEN23" s="257"/>
      <c r="LEO23" s="257"/>
      <c r="LEP23" s="257"/>
      <c r="LEQ23" s="257"/>
      <c r="LER23" s="257"/>
      <c r="LES23" s="257"/>
      <c r="LET23" s="257"/>
      <c r="LEU23" s="257"/>
      <c r="LEV23" s="257"/>
      <c r="LEW23" s="257"/>
      <c r="LEX23" s="257"/>
      <c r="LEY23" s="257"/>
      <c r="LEZ23" s="257"/>
      <c r="LFA23" s="257"/>
      <c r="LFB23" s="257"/>
      <c r="LFC23" s="257"/>
      <c r="LFD23" s="257"/>
      <c r="LFE23" s="257"/>
      <c r="LFF23" s="257"/>
      <c r="LFG23" s="257"/>
      <c r="LFH23" s="257"/>
      <c r="LFI23" s="257"/>
      <c r="LFJ23" s="257"/>
      <c r="LFK23" s="257"/>
      <c r="LFL23" s="257"/>
      <c r="LFM23" s="257"/>
      <c r="LFN23" s="257"/>
      <c r="LFO23" s="257"/>
      <c r="LFP23" s="257"/>
      <c r="LFQ23" s="257"/>
      <c r="LFR23" s="257"/>
      <c r="LFS23" s="257"/>
      <c r="LFT23" s="257"/>
      <c r="LFU23" s="257"/>
      <c r="LFV23" s="257"/>
      <c r="LFW23" s="257"/>
      <c r="LFX23" s="257"/>
      <c r="LFY23" s="257"/>
      <c r="LFZ23" s="257"/>
      <c r="LGA23" s="257"/>
      <c r="LGB23" s="257"/>
      <c r="LGC23" s="257"/>
      <c r="LGD23" s="257"/>
      <c r="LGE23" s="257"/>
      <c r="LGF23" s="257"/>
      <c r="LGG23" s="257"/>
      <c r="LGH23" s="257"/>
      <c r="LGI23" s="257"/>
      <c r="LGJ23" s="257"/>
      <c r="LGK23" s="257"/>
      <c r="LGL23" s="257"/>
      <c r="LGM23" s="257"/>
      <c r="LGN23" s="257"/>
      <c r="LGO23" s="257"/>
      <c r="LGP23" s="257"/>
      <c r="LGQ23" s="257"/>
      <c r="LGR23" s="257"/>
      <c r="LGS23" s="257"/>
      <c r="LGT23" s="257"/>
      <c r="LGU23" s="257"/>
      <c r="LGV23" s="257"/>
      <c r="LGW23" s="257"/>
      <c r="LGX23" s="257"/>
      <c r="LGY23" s="257"/>
      <c r="LGZ23" s="257"/>
      <c r="LHA23" s="257"/>
      <c r="LHB23" s="257"/>
      <c r="LHC23" s="257"/>
      <c r="LHD23" s="257"/>
      <c r="LHE23" s="257"/>
      <c r="LHF23" s="257"/>
      <c r="LHG23" s="257"/>
      <c r="LHH23" s="257"/>
      <c r="LHI23" s="257"/>
      <c r="LHJ23" s="257"/>
      <c r="LHK23" s="257"/>
      <c r="LHL23" s="257"/>
      <c r="LHM23" s="257"/>
      <c r="LHN23" s="257"/>
      <c r="LHO23" s="257"/>
      <c r="LHP23" s="257"/>
      <c r="LHQ23" s="257"/>
      <c r="LHR23" s="257"/>
      <c r="LHS23" s="257"/>
      <c r="LHT23" s="257"/>
      <c r="LHU23" s="257"/>
      <c r="LHV23" s="257"/>
      <c r="LHW23" s="257"/>
      <c r="LHX23" s="257"/>
      <c r="LHY23" s="257"/>
      <c r="LHZ23" s="257"/>
      <c r="LIA23" s="257"/>
      <c r="LIB23" s="257"/>
      <c r="LIC23" s="257"/>
      <c r="LID23" s="257"/>
      <c r="LIE23" s="257"/>
      <c r="LIF23" s="257"/>
      <c r="LIG23" s="257"/>
      <c r="LIH23" s="257"/>
      <c r="LII23" s="257"/>
      <c r="LIJ23" s="257"/>
      <c r="LIK23" s="257"/>
      <c r="LIL23" s="257"/>
      <c r="LIM23" s="257"/>
      <c r="LIN23" s="257"/>
      <c r="LIO23" s="257"/>
      <c r="LIP23" s="257"/>
      <c r="LIQ23" s="257"/>
      <c r="LIR23" s="257"/>
      <c r="LIS23" s="257"/>
      <c r="LIT23" s="257"/>
      <c r="LIU23" s="257"/>
      <c r="LIV23" s="257"/>
      <c r="LIW23" s="257"/>
      <c r="LIX23" s="257"/>
      <c r="LIY23" s="257"/>
      <c r="LIZ23" s="257"/>
      <c r="LJA23" s="257"/>
      <c r="LJB23" s="257"/>
      <c r="LJC23" s="257"/>
      <c r="LJD23" s="257"/>
      <c r="LJE23" s="257"/>
      <c r="LJF23" s="257"/>
      <c r="LJG23" s="257"/>
      <c r="LJH23" s="257"/>
      <c r="LJI23" s="257"/>
      <c r="LJJ23" s="257"/>
      <c r="LJK23" s="257"/>
      <c r="LJL23" s="257"/>
      <c r="LJM23" s="257"/>
      <c r="LJN23" s="257"/>
      <c r="LJO23" s="257"/>
      <c r="LJP23" s="257"/>
      <c r="LJQ23" s="257"/>
      <c r="LJR23" s="257"/>
      <c r="LJS23" s="257"/>
      <c r="LJT23" s="257"/>
      <c r="LJU23" s="257"/>
      <c r="LJV23" s="257"/>
      <c r="LJW23" s="257"/>
      <c r="LJX23" s="257"/>
      <c r="LJY23" s="257"/>
      <c r="LJZ23" s="257"/>
      <c r="LKA23" s="257"/>
      <c r="LKB23" s="257"/>
      <c r="LKC23" s="257"/>
      <c r="LKD23" s="257"/>
      <c r="LKE23" s="257"/>
      <c r="LKF23" s="257"/>
      <c r="LKG23" s="257"/>
      <c r="LKH23" s="257"/>
      <c r="LKI23" s="257"/>
      <c r="LKJ23" s="257"/>
      <c r="LKK23" s="257"/>
      <c r="LKL23" s="257"/>
      <c r="LKM23" s="257"/>
      <c r="LKN23" s="257"/>
      <c r="LKO23" s="257"/>
      <c r="LKP23" s="257"/>
      <c r="LKQ23" s="257"/>
      <c r="LKR23" s="257"/>
      <c r="LKS23" s="257"/>
      <c r="LKT23" s="257"/>
      <c r="LKU23" s="257"/>
      <c r="LKV23" s="257"/>
      <c r="LKW23" s="257"/>
      <c r="LKX23" s="257"/>
      <c r="LKY23" s="257"/>
      <c r="LKZ23" s="257"/>
      <c r="LLA23" s="257"/>
      <c r="LLB23" s="257"/>
      <c r="LLC23" s="257"/>
      <c r="LLD23" s="257"/>
      <c r="LLE23" s="257"/>
      <c r="LLF23" s="257"/>
      <c r="LLG23" s="257"/>
      <c r="LLH23" s="257"/>
      <c r="LLI23" s="257"/>
      <c r="LLJ23" s="257"/>
      <c r="LLK23" s="257"/>
      <c r="LLL23" s="257"/>
      <c r="LLM23" s="257"/>
      <c r="LLN23" s="257"/>
      <c r="LLO23" s="257"/>
      <c r="LLP23" s="257"/>
      <c r="LLQ23" s="257"/>
      <c r="LLR23" s="257"/>
      <c r="LLS23" s="257"/>
      <c r="LLT23" s="257"/>
      <c r="LLU23" s="257"/>
      <c r="LLV23" s="257"/>
      <c r="LLW23" s="257"/>
      <c r="LLX23" s="257"/>
      <c r="LLY23" s="257"/>
      <c r="LLZ23" s="257"/>
      <c r="LMA23" s="257"/>
      <c r="LMB23" s="257"/>
      <c r="LMC23" s="257"/>
      <c r="LMD23" s="257"/>
      <c r="LME23" s="257"/>
      <c r="LMF23" s="257"/>
      <c r="LMG23" s="257"/>
      <c r="LMH23" s="257"/>
      <c r="LMI23" s="257"/>
      <c r="LMJ23" s="257"/>
      <c r="LMK23" s="257"/>
      <c r="LML23" s="257"/>
      <c r="LMM23" s="257"/>
      <c r="LMN23" s="257"/>
      <c r="LMO23" s="257"/>
      <c r="LMP23" s="257"/>
      <c r="LMQ23" s="257"/>
      <c r="LMR23" s="257"/>
      <c r="LMS23" s="257"/>
      <c r="LMT23" s="257"/>
      <c r="LMU23" s="257"/>
      <c r="LMV23" s="257"/>
      <c r="LMW23" s="257"/>
      <c r="LMX23" s="257"/>
      <c r="LMY23" s="257"/>
      <c r="LMZ23" s="257"/>
      <c r="LNA23" s="257"/>
      <c r="LNB23" s="257"/>
      <c r="LNC23" s="257"/>
      <c r="LND23" s="257"/>
      <c r="LNE23" s="257"/>
      <c r="LNF23" s="257"/>
      <c r="LNG23" s="257"/>
      <c r="LNH23" s="257"/>
      <c r="LNI23" s="257"/>
      <c r="LNJ23" s="257"/>
      <c r="LNK23" s="257"/>
      <c r="LNL23" s="257"/>
      <c r="LNM23" s="257"/>
      <c r="LNN23" s="257"/>
      <c r="LNO23" s="257"/>
      <c r="LNP23" s="257"/>
      <c r="LNQ23" s="257"/>
      <c r="LNR23" s="257"/>
      <c r="LNS23" s="257"/>
      <c r="LNT23" s="257"/>
      <c r="LNU23" s="257"/>
      <c r="LNV23" s="257"/>
      <c r="LNW23" s="257"/>
      <c r="LNX23" s="257"/>
      <c r="LNY23" s="257"/>
      <c r="LNZ23" s="257"/>
      <c r="LOA23" s="257"/>
      <c r="LOB23" s="257"/>
      <c r="LOC23" s="257"/>
      <c r="LOD23" s="257"/>
      <c r="LOE23" s="257"/>
      <c r="LOF23" s="257"/>
      <c r="LOG23" s="257"/>
      <c r="LOH23" s="257"/>
      <c r="LOI23" s="257"/>
      <c r="LOJ23" s="257"/>
      <c r="LOK23" s="257"/>
      <c r="LOL23" s="257"/>
      <c r="LOM23" s="257"/>
      <c r="LON23" s="257"/>
      <c r="LOO23" s="257"/>
      <c r="LOP23" s="257"/>
      <c r="LOQ23" s="257"/>
      <c r="LOR23" s="257"/>
      <c r="LOS23" s="257"/>
      <c r="LOT23" s="257"/>
      <c r="LOU23" s="257"/>
      <c r="LOV23" s="257"/>
      <c r="LOW23" s="257"/>
      <c r="LOX23" s="257"/>
      <c r="LOY23" s="257"/>
      <c r="LOZ23" s="257"/>
      <c r="LPA23" s="257"/>
      <c r="LPB23" s="257"/>
      <c r="LPC23" s="257"/>
      <c r="LPD23" s="257"/>
      <c r="LPE23" s="257"/>
      <c r="LPF23" s="257"/>
      <c r="LPG23" s="257"/>
      <c r="LPH23" s="257"/>
      <c r="LPI23" s="257"/>
      <c r="LPJ23" s="257"/>
      <c r="LPK23" s="257"/>
      <c r="LPL23" s="257"/>
      <c r="LPM23" s="257"/>
      <c r="LPN23" s="257"/>
      <c r="LPO23" s="257"/>
      <c r="LPP23" s="257"/>
      <c r="LPQ23" s="257"/>
      <c r="LPR23" s="257"/>
      <c r="LPS23" s="257"/>
      <c r="LPT23" s="257"/>
      <c r="LPU23" s="257"/>
      <c r="LPV23" s="257"/>
      <c r="LPW23" s="257"/>
      <c r="LPX23" s="257"/>
      <c r="LPY23" s="257"/>
      <c r="LPZ23" s="257"/>
      <c r="LQA23" s="257"/>
      <c r="LQB23" s="257"/>
      <c r="LQC23" s="257"/>
      <c r="LQD23" s="257"/>
      <c r="LQE23" s="257"/>
      <c r="LQF23" s="257"/>
      <c r="LQG23" s="257"/>
      <c r="LQH23" s="257"/>
      <c r="LQI23" s="257"/>
      <c r="LQJ23" s="257"/>
      <c r="LQK23" s="257"/>
      <c r="LQL23" s="257"/>
      <c r="LQM23" s="257"/>
      <c r="LQN23" s="257"/>
      <c r="LQO23" s="257"/>
      <c r="LQP23" s="257"/>
      <c r="LQQ23" s="257"/>
      <c r="LQR23" s="257"/>
      <c r="LQS23" s="257"/>
      <c r="LQT23" s="257"/>
      <c r="LQU23" s="257"/>
      <c r="LQV23" s="257"/>
      <c r="LQW23" s="257"/>
      <c r="LQX23" s="257"/>
      <c r="LQY23" s="257"/>
      <c r="LQZ23" s="257"/>
      <c r="LRA23" s="257"/>
      <c r="LRB23" s="257"/>
      <c r="LRC23" s="257"/>
      <c r="LRD23" s="257"/>
      <c r="LRE23" s="257"/>
      <c r="LRF23" s="257"/>
      <c r="LRG23" s="257"/>
      <c r="LRH23" s="257"/>
      <c r="LRI23" s="257"/>
      <c r="LRJ23" s="257"/>
      <c r="LRK23" s="257"/>
      <c r="LRL23" s="257"/>
      <c r="LRM23" s="257"/>
      <c r="LRN23" s="257"/>
      <c r="LRO23" s="257"/>
      <c r="LRP23" s="257"/>
      <c r="LRQ23" s="257"/>
      <c r="LRR23" s="257"/>
      <c r="LRS23" s="257"/>
      <c r="LRT23" s="257"/>
      <c r="LRU23" s="257"/>
      <c r="LRV23" s="257"/>
      <c r="LRW23" s="257"/>
      <c r="LRX23" s="257"/>
      <c r="LRY23" s="257"/>
      <c r="LRZ23" s="257"/>
      <c r="LSA23" s="257"/>
      <c r="LSB23" s="257"/>
      <c r="LSC23" s="257"/>
      <c r="LSD23" s="257"/>
      <c r="LSE23" s="257"/>
      <c r="LSF23" s="257"/>
      <c r="LSG23" s="257"/>
      <c r="LSH23" s="257"/>
      <c r="LSI23" s="257"/>
      <c r="LSJ23" s="257"/>
      <c r="LSK23" s="257"/>
      <c r="LSL23" s="257"/>
      <c r="LSM23" s="257"/>
      <c r="LSN23" s="257"/>
      <c r="LSO23" s="257"/>
      <c r="LSP23" s="257"/>
      <c r="LSQ23" s="257"/>
      <c r="LSR23" s="257"/>
      <c r="LSS23" s="257"/>
      <c r="LST23" s="257"/>
      <c r="LSU23" s="257"/>
      <c r="LSV23" s="257"/>
      <c r="LSW23" s="257"/>
      <c r="LSX23" s="257"/>
      <c r="LSY23" s="257"/>
      <c r="LSZ23" s="257"/>
      <c r="LTA23" s="257"/>
      <c r="LTB23" s="257"/>
      <c r="LTC23" s="257"/>
      <c r="LTD23" s="257"/>
      <c r="LTE23" s="257"/>
      <c r="LTF23" s="257"/>
      <c r="LTG23" s="257"/>
      <c r="LTH23" s="257"/>
      <c r="LTI23" s="257"/>
      <c r="LTJ23" s="257"/>
      <c r="LTK23" s="257"/>
      <c r="LTL23" s="257"/>
      <c r="LTM23" s="257"/>
      <c r="LTN23" s="257"/>
      <c r="LTO23" s="257"/>
      <c r="LTP23" s="257"/>
      <c r="LTQ23" s="257"/>
      <c r="LTR23" s="257"/>
      <c r="LTS23" s="257"/>
      <c r="LTT23" s="257"/>
      <c r="LTU23" s="257"/>
      <c r="LTV23" s="257"/>
      <c r="LTW23" s="257"/>
      <c r="LTX23" s="257"/>
      <c r="LTY23" s="257"/>
      <c r="LTZ23" s="257"/>
      <c r="LUA23" s="257"/>
      <c r="LUB23" s="257"/>
      <c r="LUC23" s="257"/>
      <c r="LUD23" s="257"/>
      <c r="LUE23" s="257"/>
      <c r="LUF23" s="257"/>
      <c r="LUG23" s="257"/>
      <c r="LUH23" s="257"/>
      <c r="LUI23" s="257"/>
      <c r="LUJ23" s="257"/>
      <c r="LUK23" s="257"/>
      <c r="LUL23" s="257"/>
      <c r="LUM23" s="257"/>
      <c r="LUN23" s="257"/>
      <c r="LUO23" s="257"/>
      <c r="LUP23" s="257"/>
      <c r="LUQ23" s="257"/>
      <c r="LUR23" s="257"/>
      <c r="LUS23" s="257"/>
      <c r="LUT23" s="257"/>
      <c r="LUU23" s="257"/>
      <c r="LUV23" s="257"/>
      <c r="LUW23" s="257"/>
      <c r="LUX23" s="257"/>
      <c r="LUY23" s="257"/>
      <c r="LUZ23" s="257"/>
      <c r="LVA23" s="257"/>
      <c r="LVB23" s="257"/>
      <c r="LVC23" s="257"/>
      <c r="LVD23" s="257"/>
      <c r="LVE23" s="257"/>
      <c r="LVF23" s="257"/>
      <c r="LVG23" s="257"/>
      <c r="LVH23" s="257"/>
      <c r="LVI23" s="257"/>
      <c r="LVJ23" s="257"/>
      <c r="LVK23" s="257"/>
      <c r="LVL23" s="257"/>
      <c r="LVM23" s="257"/>
      <c r="LVN23" s="257"/>
      <c r="LVO23" s="257"/>
      <c r="LVP23" s="257"/>
      <c r="LVQ23" s="257"/>
      <c r="LVR23" s="257"/>
      <c r="LVS23" s="257"/>
      <c r="LVT23" s="257"/>
      <c r="LVU23" s="257"/>
      <c r="LVV23" s="257"/>
      <c r="LVW23" s="257"/>
      <c r="LVX23" s="257"/>
      <c r="LVY23" s="257"/>
      <c r="LVZ23" s="257"/>
      <c r="LWA23" s="257"/>
      <c r="LWB23" s="257"/>
      <c r="LWC23" s="257"/>
      <c r="LWD23" s="257"/>
      <c r="LWE23" s="257"/>
      <c r="LWF23" s="257"/>
      <c r="LWG23" s="257"/>
      <c r="LWH23" s="257"/>
      <c r="LWI23" s="257"/>
      <c r="LWJ23" s="257"/>
      <c r="LWK23" s="257"/>
      <c r="LWL23" s="257"/>
      <c r="LWM23" s="257"/>
      <c r="LWN23" s="257"/>
      <c r="LWO23" s="257"/>
      <c r="LWP23" s="257"/>
      <c r="LWQ23" s="257"/>
      <c r="LWR23" s="257"/>
      <c r="LWS23" s="257"/>
      <c r="LWT23" s="257"/>
      <c r="LWU23" s="257"/>
      <c r="LWV23" s="257"/>
      <c r="LWW23" s="257"/>
      <c r="LWX23" s="257"/>
      <c r="LWY23" s="257"/>
      <c r="LWZ23" s="257"/>
      <c r="LXA23" s="257"/>
      <c r="LXB23" s="257"/>
      <c r="LXC23" s="257"/>
      <c r="LXD23" s="257"/>
      <c r="LXE23" s="257"/>
      <c r="LXF23" s="257"/>
      <c r="LXG23" s="257"/>
      <c r="LXH23" s="257"/>
      <c r="LXI23" s="257"/>
      <c r="LXJ23" s="257"/>
      <c r="LXK23" s="257"/>
      <c r="LXL23" s="257"/>
      <c r="LXM23" s="257"/>
      <c r="LXN23" s="257"/>
      <c r="LXO23" s="257"/>
      <c r="LXP23" s="257"/>
      <c r="LXQ23" s="257"/>
      <c r="LXR23" s="257"/>
      <c r="LXS23" s="257"/>
      <c r="LXT23" s="257"/>
      <c r="LXU23" s="257"/>
      <c r="LXV23" s="257"/>
      <c r="LXW23" s="257"/>
      <c r="LXX23" s="257"/>
      <c r="LXY23" s="257"/>
      <c r="LXZ23" s="257"/>
      <c r="LYA23" s="257"/>
      <c r="LYB23" s="257"/>
      <c r="LYC23" s="257"/>
      <c r="LYD23" s="257"/>
      <c r="LYE23" s="257"/>
      <c r="LYF23" s="257"/>
      <c r="LYG23" s="257"/>
      <c r="LYH23" s="257"/>
      <c r="LYI23" s="257"/>
      <c r="LYJ23" s="257"/>
      <c r="LYK23" s="257"/>
      <c r="LYL23" s="257"/>
      <c r="LYM23" s="257"/>
      <c r="LYN23" s="257"/>
      <c r="LYO23" s="257"/>
      <c r="LYP23" s="257"/>
      <c r="LYQ23" s="257"/>
      <c r="LYR23" s="257"/>
      <c r="LYS23" s="257"/>
      <c r="LYT23" s="257"/>
      <c r="LYU23" s="257"/>
      <c r="LYV23" s="257"/>
      <c r="LYW23" s="257"/>
      <c r="LYX23" s="257"/>
      <c r="LYY23" s="257"/>
      <c r="LYZ23" s="257"/>
      <c r="LZA23" s="257"/>
      <c r="LZB23" s="257"/>
      <c r="LZC23" s="257"/>
      <c r="LZD23" s="257"/>
      <c r="LZE23" s="257"/>
      <c r="LZF23" s="257"/>
      <c r="LZG23" s="257"/>
      <c r="LZH23" s="257"/>
      <c r="LZI23" s="257"/>
      <c r="LZJ23" s="257"/>
      <c r="LZK23" s="257"/>
      <c r="LZL23" s="257"/>
      <c r="LZM23" s="257"/>
      <c r="LZN23" s="257"/>
      <c r="LZO23" s="257"/>
      <c r="LZP23" s="257"/>
      <c r="LZQ23" s="257"/>
      <c r="LZR23" s="257"/>
      <c r="LZS23" s="257"/>
      <c r="LZT23" s="257"/>
      <c r="LZU23" s="257"/>
      <c r="LZV23" s="257"/>
      <c r="LZW23" s="257"/>
      <c r="LZX23" s="257"/>
      <c r="LZY23" s="257"/>
      <c r="LZZ23" s="257"/>
      <c r="MAA23" s="257"/>
      <c r="MAB23" s="257"/>
      <c r="MAC23" s="257"/>
      <c r="MAD23" s="257"/>
      <c r="MAE23" s="257"/>
      <c r="MAF23" s="257"/>
      <c r="MAG23" s="257"/>
      <c r="MAH23" s="257"/>
      <c r="MAI23" s="257"/>
      <c r="MAJ23" s="257"/>
      <c r="MAK23" s="257"/>
      <c r="MAL23" s="257"/>
      <c r="MAM23" s="257"/>
      <c r="MAN23" s="257"/>
      <c r="MAO23" s="257"/>
      <c r="MAP23" s="257"/>
      <c r="MAQ23" s="257"/>
      <c r="MAR23" s="257"/>
      <c r="MAS23" s="257"/>
      <c r="MAT23" s="257"/>
      <c r="MAU23" s="257"/>
      <c r="MAV23" s="257"/>
      <c r="MAW23" s="257"/>
      <c r="MAX23" s="257"/>
      <c r="MAY23" s="257"/>
      <c r="MAZ23" s="257"/>
      <c r="MBA23" s="257"/>
      <c r="MBB23" s="257"/>
      <c r="MBC23" s="257"/>
      <c r="MBD23" s="257"/>
      <c r="MBE23" s="257"/>
      <c r="MBF23" s="257"/>
      <c r="MBG23" s="257"/>
      <c r="MBH23" s="257"/>
      <c r="MBI23" s="257"/>
      <c r="MBJ23" s="257"/>
      <c r="MBK23" s="257"/>
      <c r="MBL23" s="257"/>
      <c r="MBM23" s="257"/>
      <c r="MBN23" s="257"/>
      <c r="MBO23" s="257"/>
      <c r="MBP23" s="257"/>
      <c r="MBQ23" s="257"/>
      <c r="MBR23" s="257"/>
      <c r="MBS23" s="257"/>
      <c r="MBT23" s="257"/>
      <c r="MBU23" s="257"/>
      <c r="MBV23" s="257"/>
      <c r="MBW23" s="257"/>
      <c r="MBX23" s="257"/>
      <c r="MBY23" s="257"/>
      <c r="MBZ23" s="257"/>
      <c r="MCA23" s="257"/>
      <c r="MCB23" s="257"/>
      <c r="MCC23" s="257"/>
      <c r="MCD23" s="257"/>
      <c r="MCE23" s="257"/>
      <c r="MCF23" s="257"/>
      <c r="MCG23" s="257"/>
      <c r="MCH23" s="257"/>
      <c r="MCI23" s="257"/>
      <c r="MCJ23" s="257"/>
      <c r="MCK23" s="257"/>
      <c r="MCL23" s="257"/>
      <c r="MCM23" s="257"/>
      <c r="MCN23" s="257"/>
      <c r="MCO23" s="257"/>
      <c r="MCP23" s="257"/>
      <c r="MCQ23" s="257"/>
      <c r="MCR23" s="257"/>
      <c r="MCS23" s="257"/>
      <c r="MCT23" s="257"/>
      <c r="MCU23" s="257"/>
      <c r="MCV23" s="257"/>
      <c r="MCW23" s="257"/>
      <c r="MCX23" s="257"/>
      <c r="MCY23" s="257"/>
      <c r="MCZ23" s="257"/>
      <c r="MDA23" s="257"/>
      <c r="MDB23" s="257"/>
      <c r="MDC23" s="257"/>
      <c r="MDD23" s="257"/>
      <c r="MDE23" s="257"/>
      <c r="MDF23" s="257"/>
      <c r="MDG23" s="257"/>
      <c r="MDH23" s="257"/>
      <c r="MDI23" s="257"/>
      <c r="MDJ23" s="257"/>
      <c r="MDK23" s="257"/>
      <c r="MDL23" s="257"/>
      <c r="MDM23" s="257"/>
      <c r="MDN23" s="257"/>
      <c r="MDO23" s="257"/>
      <c r="MDP23" s="257"/>
      <c r="MDQ23" s="257"/>
      <c r="MDR23" s="257"/>
      <c r="MDS23" s="257"/>
      <c r="MDT23" s="257"/>
      <c r="MDU23" s="257"/>
      <c r="MDV23" s="257"/>
      <c r="MDW23" s="257"/>
      <c r="MDX23" s="257"/>
      <c r="MDY23" s="257"/>
      <c r="MDZ23" s="257"/>
      <c r="MEA23" s="257"/>
      <c r="MEB23" s="257"/>
      <c r="MEC23" s="257"/>
      <c r="MED23" s="257"/>
      <c r="MEE23" s="257"/>
      <c r="MEF23" s="257"/>
      <c r="MEG23" s="257"/>
      <c r="MEH23" s="257"/>
      <c r="MEI23" s="257"/>
      <c r="MEJ23" s="257"/>
      <c r="MEK23" s="257"/>
      <c r="MEL23" s="257"/>
      <c r="MEM23" s="257"/>
      <c r="MEN23" s="257"/>
      <c r="MEO23" s="257"/>
      <c r="MEP23" s="257"/>
      <c r="MEQ23" s="257"/>
      <c r="MER23" s="257"/>
      <c r="MES23" s="257"/>
      <c r="MET23" s="257"/>
      <c r="MEU23" s="257"/>
      <c r="MEV23" s="257"/>
      <c r="MEW23" s="257"/>
      <c r="MEX23" s="257"/>
      <c r="MEY23" s="257"/>
      <c r="MEZ23" s="257"/>
      <c r="MFA23" s="257"/>
      <c r="MFB23" s="257"/>
      <c r="MFC23" s="257"/>
      <c r="MFD23" s="257"/>
      <c r="MFE23" s="257"/>
      <c r="MFF23" s="257"/>
      <c r="MFG23" s="257"/>
      <c r="MFH23" s="257"/>
      <c r="MFI23" s="257"/>
      <c r="MFJ23" s="257"/>
      <c r="MFK23" s="257"/>
      <c r="MFL23" s="257"/>
      <c r="MFM23" s="257"/>
      <c r="MFN23" s="257"/>
      <c r="MFO23" s="257"/>
      <c r="MFP23" s="257"/>
      <c r="MFQ23" s="257"/>
      <c r="MFR23" s="257"/>
      <c r="MFS23" s="257"/>
      <c r="MFT23" s="257"/>
      <c r="MFU23" s="257"/>
      <c r="MFV23" s="257"/>
      <c r="MFW23" s="257"/>
      <c r="MFX23" s="257"/>
      <c r="MFY23" s="257"/>
      <c r="MFZ23" s="257"/>
      <c r="MGA23" s="257"/>
      <c r="MGB23" s="257"/>
      <c r="MGC23" s="257"/>
      <c r="MGD23" s="257"/>
      <c r="MGE23" s="257"/>
      <c r="MGF23" s="257"/>
      <c r="MGG23" s="257"/>
      <c r="MGH23" s="257"/>
      <c r="MGI23" s="257"/>
      <c r="MGJ23" s="257"/>
      <c r="MGK23" s="257"/>
      <c r="MGL23" s="257"/>
      <c r="MGM23" s="257"/>
      <c r="MGN23" s="257"/>
      <c r="MGO23" s="257"/>
      <c r="MGP23" s="257"/>
      <c r="MGQ23" s="257"/>
      <c r="MGR23" s="257"/>
      <c r="MGS23" s="257"/>
      <c r="MGT23" s="257"/>
      <c r="MGU23" s="257"/>
      <c r="MGV23" s="257"/>
      <c r="MGW23" s="257"/>
      <c r="MGX23" s="257"/>
      <c r="MGY23" s="257"/>
      <c r="MGZ23" s="257"/>
      <c r="MHA23" s="257"/>
      <c r="MHB23" s="257"/>
      <c r="MHC23" s="257"/>
      <c r="MHD23" s="257"/>
      <c r="MHE23" s="257"/>
      <c r="MHF23" s="257"/>
      <c r="MHG23" s="257"/>
      <c r="MHH23" s="257"/>
      <c r="MHI23" s="257"/>
      <c r="MHJ23" s="257"/>
      <c r="MHK23" s="257"/>
      <c r="MHL23" s="257"/>
      <c r="MHM23" s="257"/>
      <c r="MHN23" s="257"/>
      <c r="MHO23" s="257"/>
      <c r="MHP23" s="257"/>
      <c r="MHQ23" s="257"/>
      <c r="MHR23" s="257"/>
      <c r="MHS23" s="257"/>
      <c r="MHT23" s="257"/>
      <c r="MHU23" s="257"/>
      <c r="MHV23" s="257"/>
      <c r="MHW23" s="257"/>
      <c r="MHX23" s="257"/>
      <c r="MHY23" s="257"/>
      <c r="MHZ23" s="257"/>
      <c r="MIA23" s="257"/>
      <c r="MIB23" s="257"/>
      <c r="MIC23" s="257"/>
      <c r="MID23" s="257"/>
      <c r="MIE23" s="257"/>
      <c r="MIF23" s="257"/>
      <c r="MIG23" s="257"/>
      <c r="MIH23" s="257"/>
      <c r="MII23" s="257"/>
      <c r="MIJ23" s="257"/>
      <c r="MIK23" s="257"/>
      <c r="MIL23" s="257"/>
      <c r="MIM23" s="257"/>
      <c r="MIN23" s="257"/>
      <c r="MIO23" s="257"/>
      <c r="MIP23" s="257"/>
      <c r="MIQ23" s="257"/>
      <c r="MIR23" s="257"/>
      <c r="MIS23" s="257"/>
      <c r="MIT23" s="257"/>
      <c r="MIU23" s="257"/>
      <c r="MIV23" s="257"/>
      <c r="MIW23" s="257"/>
      <c r="MIX23" s="257"/>
      <c r="MIY23" s="257"/>
      <c r="MIZ23" s="257"/>
      <c r="MJA23" s="257"/>
      <c r="MJB23" s="257"/>
      <c r="MJC23" s="257"/>
      <c r="MJD23" s="257"/>
      <c r="MJE23" s="257"/>
      <c r="MJF23" s="257"/>
      <c r="MJG23" s="257"/>
      <c r="MJH23" s="257"/>
      <c r="MJI23" s="257"/>
      <c r="MJJ23" s="257"/>
      <c r="MJK23" s="257"/>
      <c r="MJL23" s="257"/>
      <c r="MJM23" s="257"/>
      <c r="MJN23" s="257"/>
      <c r="MJO23" s="257"/>
      <c r="MJP23" s="257"/>
      <c r="MJQ23" s="257"/>
      <c r="MJR23" s="257"/>
      <c r="MJS23" s="257"/>
      <c r="MJT23" s="257"/>
      <c r="MJU23" s="257"/>
      <c r="MJV23" s="257"/>
      <c r="MJW23" s="257"/>
      <c r="MJX23" s="257"/>
      <c r="MJY23" s="257"/>
      <c r="MJZ23" s="257"/>
      <c r="MKA23" s="257"/>
      <c r="MKB23" s="257"/>
      <c r="MKC23" s="257"/>
      <c r="MKD23" s="257"/>
      <c r="MKE23" s="257"/>
      <c r="MKF23" s="257"/>
      <c r="MKG23" s="257"/>
      <c r="MKH23" s="257"/>
      <c r="MKI23" s="257"/>
      <c r="MKJ23" s="257"/>
      <c r="MKK23" s="257"/>
      <c r="MKL23" s="257"/>
      <c r="MKM23" s="257"/>
      <c r="MKN23" s="257"/>
      <c r="MKO23" s="257"/>
      <c r="MKP23" s="257"/>
      <c r="MKQ23" s="257"/>
      <c r="MKR23" s="257"/>
      <c r="MKS23" s="257"/>
      <c r="MKT23" s="257"/>
      <c r="MKU23" s="257"/>
      <c r="MKV23" s="257"/>
      <c r="MKW23" s="257"/>
      <c r="MKX23" s="257"/>
      <c r="MKY23" s="257"/>
      <c r="MKZ23" s="257"/>
      <c r="MLA23" s="257"/>
      <c r="MLB23" s="257"/>
      <c r="MLC23" s="257"/>
      <c r="MLD23" s="257"/>
      <c r="MLE23" s="257"/>
      <c r="MLF23" s="257"/>
      <c r="MLG23" s="257"/>
      <c r="MLH23" s="257"/>
      <c r="MLI23" s="257"/>
      <c r="MLJ23" s="257"/>
      <c r="MLK23" s="257"/>
      <c r="MLL23" s="257"/>
      <c r="MLM23" s="257"/>
      <c r="MLN23" s="257"/>
      <c r="MLO23" s="257"/>
      <c r="MLP23" s="257"/>
      <c r="MLQ23" s="257"/>
      <c r="MLR23" s="257"/>
      <c r="MLS23" s="257"/>
      <c r="MLT23" s="257"/>
      <c r="MLU23" s="257"/>
      <c r="MLV23" s="257"/>
      <c r="MLW23" s="257"/>
      <c r="MLX23" s="257"/>
      <c r="MLY23" s="257"/>
      <c r="MLZ23" s="257"/>
      <c r="MMA23" s="257"/>
      <c r="MMB23" s="257"/>
      <c r="MMC23" s="257"/>
      <c r="MMD23" s="257"/>
      <c r="MME23" s="257"/>
      <c r="MMF23" s="257"/>
      <c r="MMG23" s="257"/>
      <c r="MMH23" s="257"/>
      <c r="MMI23" s="257"/>
      <c r="MMJ23" s="257"/>
      <c r="MMK23" s="257"/>
      <c r="MML23" s="257"/>
      <c r="MMM23" s="257"/>
      <c r="MMN23" s="257"/>
      <c r="MMO23" s="257"/>
      <c r="MMP23" s="257"/>
      <c r="MMQ23" s="257"/>
      <c r="MMR23" s="257"/>
      <c r="MMS23" s="257"/>
      <c r="MMT23" s="257"/>
      <c r="MMU23" s="257"/>
      <c r="MMV23" s="257"/>
      <c r="MMW23" s="257"/>
      <c r="MMX23" s="257"/>
      <c r="MMY23" s="257"/>
      <c r="MMZ23" s="257"/>
      <c r="MNA23" s="257"/>
      <c r="MNB23" s="257"/>
      <c r="MNC23" s="257"/>
      <c r="MND23" s="257"/>
      <c r="MNE23" s="257"/>
      <c r="MNF23" s="257"/>
      <c r="MNG23" s="257"/>
      <c r="MNH23" s="257"/>
      <c r="MNI23" s="257"/>
      <c r="MNJ23" s="257"/>
      <c r="MNK23" s="257"/>
      <c r="MNL23" s="257"/>
      <c r="MNM23" s="257"/>
      <c r="MNN23" s="257"/>
      <c r="MNO23" s="257"/>
      <c r="MNP23" s="257"/>
      <c r="MNQ23" s="257"/>
      <c r="MNR23" s="257"/>
      <c r="MNS23" s="257"/>
      <c r="MNT23" s="257"/>
      <c r="MNU23" s="257"/>
      <c r="MNV23" s="257"/>
      <c r="MNW23" s="257"/>
      <c r="MNX23" s="257"/>
      <c r="MNY23" s="257"/>
      <c r="MNZ23" s="257"/>
      <c r="MOA23" s="257"/>
      <c r="MOB23" s="257"/>
      <c r="MOC23" s="257"/>
      <c r="MOD23" s="257"/>
      <c r="MOE23" s="257"/>
      <c r="MOF23" s="257"/>
      <c r="MOG23" s="257"/>
      <c r="MOH23" s="257"/>
      <c r="MOI23" s="257"/>
      <c r="MOJ23" s="257"/>
      <c r="MOK23" s="257"/>
      <c r="MOL23" s="257"/>
      <c r="MOM23" s="257"/>
      <c r="MON23" s="257"/>
      <c r="MOO23" s="257"/>
      <c r="MOP23" s="257"/>
      <c r="MOQ23" s="257"/>
      <c r="MOR23" s="257"/>
      <c r="MOS23" s="257"/>
      <c r="MOT23" s="257"/>
      <c r="MOU23" s="257"/>
      <c r="MOV23" s="257"/>
      <c r="MOW23" s="257"/>
      <c r="MOX23" s="257"/>
      <c r="MOY23" s="257"/>
      <c r="MOZ23" s="257"/>
      <c r="MPA23" s="257"/>
      <c r="MPB23" s="257"/>
      <c r="MPC23" s="257"/>
      <c r="MPD23" s="257"/>
      <c r="MPE23" s="257"/>
      <c r="MPF23" s="257"/>
      <c r="MPG23" s="257"/>
      <c r="MPH23" s="257"/>
      <c r="MPI23" s="257"/>
      <c r="MPJ23" s="257"/>
      <c r="MPK23" s="257"/>
      <c r="MPL23" s="257"/>
      <c r="MPM23" s="257"/>
      <c r="MPN23" s="257"/>
      <c r="MPO23" s="257"/>
      <c r="MPP23" s="257"/>
      <c r="MPQ23" s="257"/>
      <c r="MPR23" s="257"/>
      <c r="MPS23" s="257"/>
      <c r="MPT23" s="257"/>
      <c r="MPU23" s="257"/>
      <c r="MPV23" s="257"/>
      <c r="MPW23" s="257"/>
      <c r="MPX23" s="257"/>
      <c r="MPY23" s="257"/>
      <c r="MPZ23" s="257"/>
      <c r="MQA23" s="257"/>
      <c r="MQB23" s="257"/>
      <c r="MQC23" s="257"/>
      <c r="MQD23" s="257"/>
      <c r="MQE23" s="257"/>
      <c r="MQF23" s="257"/>
      <c r="MQG23" s="257"/>
      <c r="MQH23" s="257"/>
      <c r="MQI23" s="257"/>
      <c r="MQJ23" s="257"/>
      <c r="MQK23" s="257"/>
      <c r="MQL23" s="257"/>
      <c r="MQM23" s="257"/>
      <c r="MQN23" s="257"/>
      <c r="MQO23" s="257"/>
      <c r="MQP23" s="257"/>
      <c r="MQQ23" s="257"/>
      <c r="MQR23" s="257"/>
      <c r="MQS23" s="257"/>
      <c r="MQT23" s="257"/>
      <c r="MQU23" s="257"/>
      <c r="MQV23" s="257"/>
      <c r="MQW23" s="257"/>
      <c r="MQX23" s="257"/>
      <c r="MQY23" s="257"/>
      <c r="MQZ23" s="257"/>
      <c r="MRA23" s="257"/>
      <c r="MRB23" s="257"/>
      <c r="MRC23" s="257"/>
      <c r="MRD23" s="257"/>
      <c r="MRE23" s="257"/>
      <c r="MRF23" s="257"/>
      <c r="MRG23" s="257"/>
      <c r="MRH23" s="257"/>
      <c r="MRI23" s="257"/>
      <c r="MRJ23" s="257"/>
      <c r="MRK23" s="257"/>
      <c r="MRL23" s="257"/>
      <c r="MRM23" s="257"/>
      <c r="MRN23" s="257"/>
      <c r="MRO23" s="257"/>
      <c r="MRP23" s="257"/>
      <c r="MRQ23" s="257"/>
      <c r="MRR23" s="257"/>
      <c r="MRS23" s="257"/>
      <c r="MRT23" s="257"/>
      <c r="MRU23" s="257"/>
      <c r="MRV23" s="257"/>
      <c r="MRW23" s="257"/>
      <c r="MRX23" s="257"/>
      <c r="MRY23" s="257"/>
      <c r="MRZ23" s="257"/>
      <c r="MSA23" s="257"/>
      <c r="MSB23" s="257"/>
      <c r="MSC23" s="257"/>
      <c r="MSD23" s="257"/>
      <c r="MSE23" s="257"/>
      <c r="MSF23" s="257"/>
      <c r="MSG23" s="257"/>
      <c r="MSH23" s="257"/>
      <c r="MSI23" s="257"/>
      <c r="MSJ23" s="257"/>
      <c r="MSK23" s="257"/>
      <c r="MSL23" s="257"/>
      <c r="MSM23" s="257"/>
      <c r="MSN23" s="257"/>
      <c r="MSO23" s="257"/>
      <c r="MSP23" s="257"/>
      <c r="MSQ23" s="257"/>
      <c r="MSR23" s="257"/>
      <c r="MSS23" s="257"/>
      <c r="MST23" s="257"/>
      <c r="MSU23" s="257"/>
      <c r="MSV23" s="257"/>
      <c r="MSW23" s="257"/>
      <c r="MSX23" s="257"/>
      <c r="MSY23" s="257"/>
      <c r="MSZ23" s="257"/>
      <c r="MTA23" s="257"/>
      <c r="MTB23" s="257"/>
      <c r="MTC23" s="257"/>
      <c r="MTD23" s="257"/>
      <c r="MTE23" s="257"/>
      <c r="MTF23" s="257"/>
      <c r="MTG23" s="257"/>
      <c r="MTH23" s="257"/>
      <c r="MTI23" s="257"/>
      <c r="MTJ23" s="257"/>
      <c r="MTK23" s="257"/>
      <c r="MTL23" s="257"/>
      <c r="MTM23" s="257"/>
      <c r="MTN23" s="257"/>
      <c r="MTO23" s="257"/>
      <c r="MTP23" s="257"/>
      <c r="MTQ23" s="257"/>
      <c r="MTR23" s="257"/>
      <c r="MTS23" s="257"/>
      <c r="MTT23" s="257"/>
      <c r="MTU23" s="257"/>
      <c r="MTV23" s="257"/>
      <c r="MTW23" s="257"/>
      <c r="MTX23" s="257"/>
      <c r="MTY23" s="257"/>
      <c r="MTZ23" s="257"/>
      <c r="MUA23" s="257"/>
      <c r="MUB23" s="257"/>
      <c r="MUC23" s="257"/>
      <c r="MUD23" s="257"/>
      <c r="MUE23" s="257"/>
      <c r="MUF23" s="257"/>
      <c r="MUG23" s="257"/>
      <c r="MUH23" s="257"/>
      <c r="MUI23" s="257"/>
      <c r="MUJ23" s="257"/>
      <c r="MUK23" s="257"/>
      <c r="MUL23" s="257"/>
      <c r="MUM23" s="257"/>
      <c r="MUN23" s="257"/>
      <c r="MUO23" s="257"/>
      <c r="MUP23" s="257"/>
      <c r="MUQ23" s="257"/>
      <c r="MUR23" s="257"/>
      <c r="MUS23" s="257"/>
      <c r="MUT23" s="257"/>
      <c r="MUU23" s="257"/>
      <c r="MUV23" s="257"/>
      <c r="MUW23" s="257"/>
      <c r="MUX23" s="257"/>
      <c r="MUY23" s="257"/>
      <c r="MUZ23" s="257"/>
      <c r="MVA23" s="257"/>
      <c r="MVB23" s="257"/>
      <c r="MVC23" s="257"/>
      <c r="MVD23" s="257"/>
      <c r="MVE23" s="257"/>
      <c r="MVF23" s="257"/>
      <c r="MVG23" s="257"/>
      <c r="MVH23" s="257"/>
      <c r="MVI23" s="257"/>
      <c r="MVJ23" s="257"/>
      <c r="MVK23" s="257"/>
      <c r="MVL23" s="257"/>
      <c r="MVM23" s="257"/>
      <c r="MVN23" s="257"/>
      <c r="MVO23" s="257"/>
      <c r="MVP23" s="257"/>
      <c r="MVQ23" s="257"/>
      <c r="MVR23" s="257"/>
      <c r="MVS23" s="257"/>
      <c r="MVT23" s="257"/>
      <c r="MVU23" s="257"/>
      <c r="MVV23" s="257"/>
      <c r="MVW23" s="257"/>
      <c r="MVX23" s="257"/>
      <c r="MVY23" s="257"/>
      <c r="MVZ23" s="257"/>
      <c r="MWA23" s="257"/>
      <c r="MWB23" s="257"/>
      <c r="MWC23" s="257"/>
      <c r="MWD23" s="257"/>
      <c r="MWE23" s="257"/>
      <c r="MWF23" s="257"/>
      <c r="MWG23" s="257"/>
      <c r="MWH23" s="257"/>
      <c r="MWI23" s="257"/>
      <c r="MWJ23" s="257"/>
      <c r="MWK23" s="257"/>
      <c r="MWL23" s="257"/>
      <c r="MWM23" s="257"/>
      <c r="MWN23" s="257"/>
      <c r="MWO23" s="257"/>
      <c r="MWP23" s="257"/>
      <c r="MWQ23" s="257"/>
      <c r="MWR23" s="257"/>
      <c r="MWS23" s="257"/>
      <c r="MWT23" s="257"/>
      <c r="MWU23" s="257"/>
      <c r="MWV23" s="257"/>
      <c r="MWW23" s="257"/>
      <c r="MWX23" s="257"/>
      <c r="MWY23" s="257"/>
      <c r="MWZ23" s="257"/>
      <c r="MXA23" s="257"/>
      <c r="MXB23" s="257"/>
      <c r="MXC23" s="257"/>
      <c r="MXD23" s="257"/>
      <c r="MXE23" s="257"/>
      <c r="MXF23" s="257"/>
      <c r="MXG23" s="257"/>
      <c r="MXH23" s="257"/>
      <c r="MXI23" s="257"/>
      <c r="MXJ23" s="257"/>
      <c r="MXK23" s="257"/>
      <c r="MXL23" s="257"/>
      <c r="MXM23" s="257"/>
      <c r="MXN23" s="257"/>
      <c r="MXO23" s="257"/>
      <c r="MXP23" s="257"/>
      <c r="MXQ23" s="257"/>
      <c r="MXR23" s="257"/>
      <c r="MXS23" s="257"/>
      <c r="MXT23" s="257"/>
      <c r="MXU23" s="257"/>
      <c r="MXV23" s="257"/>
      <c r="MXW23" s="257"/>
      <c r="MXX23" s="257"/>
      <c r="MXY23" s="257"/>
      <c r="MXZ23" s="257"/>
      <c r="MYA23" s="257"/>
      <c r="MYB23" s="257"/>
      <c r="MYC23" s="257"/>
      <c r="MYD23" s="257"/>
      <c r="MYE23" s="257"/>
      <c r="MYF23" s="257"/>
      <c r="MYG23" s="257"/>
      <c r="MYH23" s="257"/>
      <c r="MYI23" s="257"/>
      <c r="MYJ23" s="257"/>
      <c r="MYK23" s="257"/>
      <c r="MYL23" s="257"/>
      <c r="MYM23" s="257"/>
      <c r="MYN23" s="257"/>
      <c r="MYO23" s="257"/>
      <c r="MYP23" s="257"/>
      <c r="MYQ23" s="257"/>
      <c r="MYR23" s="257"/>
      <c r="MYS23" s="257"/>
      <c r="MYT23" s="257"/>
      <c r="MYU23" s="257"/>
      <c r="MYV23" s="257"/>
      <c r="MYW23" s="257"/>
      <c r="MYX23" s="257"/>
      <c r="MYY23" s="257"/>
      <c r="MYZ23" s="257"/>
      <c r="MZA23" s="257"/>
      <c r="MZB23" s="257"/>
      <c r="MZC23" s="257"/>
      <c r="MZD23" s="257"/>
      <c r="MZE23" s="257"/>
      <c r="MZF23" s="257"/>
      <c r="MZG23" s="257"/>
      <c r="MZH23" s="257"/>
      <c r="MZI23" s="257"/>
      <c r="MZJ23" s="257"/>
      <c r="MZK23" s="257"/>
      <c r="MZL23" s="257"/>
      <c r="MZM23" s="257"/>
      <c r="MZN23" s="257"/>
      <c r="MZO23" s="257"/>
      <c r="MZP23" s="257"/>
      <c r="MZQ23" s="257"/>
      <c r="MZR23" s="257"/>
      <c r="MZS23" s="257"/>
      <c r="MZT23" s="257"/>
      <c r="MZU23" s="257"/>
      <c r="MZV23" s="257"/>
      <c r="MZW23" s="257"/>
      <c r="MZX23" s="257"/>
      <c r="MZY23" s="257"/>
      <c r="MZZ23" s="257"/>
      <c r="NAA23" s="257"/>
      <c r="NAB23" s="257"/>
      <c r="NAC23" s="257"/>
      <c r="NAD23" s="257"/>
      <c r="NAE23" s="257"/>
      <c r="NAF23" s="257"/>
      <c r="NAG23" s="257"/>
      <c r="NAH23" s="257"/>
      <c r="NAI23" s="257"/>
      <c r="NAJ23" s="257"/>
      <c r="NAK23" s="257"/>
      <c r="NAL23" s="257"/>
      <c r="NAM23" s="257"/>
      <c r="NAN23" s="257"/>
      <c r="NAO23" s="257"/>
      <c r="NAP23" s="257"/>
      <c r="NAQ23" s="257"/>
      <c r="NAR23" s="257"/>
      <c r="NAS23" s="257"/>
      <c r="NAT23" s="257"/>
      <c r="NAU23" s="257"/>
      <c r="NAV23" s="257"/>
      <c r="NAW23" s="257"/>
      <c r="NAX23" s="257"/>
      <c r="NAY23" s="257"/>
      <c r="NAZ23" s="257"/>
      <c r="NBA23" s="257"/>
      <c r="NBB23" s="257"/>
      <c r="NBC23" s="257"/>
      <c r="NBD23" s="257"/>
      <c r="NBE23" s="257"/>
      <c r="NBF23" s="257"/>
      <c r="NBG23" s="257"/>
      <c r="NBH23" s="257"/>
      <c r="NBI23" s="257"/>
      <c r="NBJ23" s="257"/>
      <c r="NBK23" s="257"/>
      <c r="NBL23" s="257"/>
      <c r="NBM23" s="257"/>
      <c r="NBN23" s="257"/>
      <c r="NBO23" s="257"/>
      <c r="NBP23" s="257"/>
      <c r="NBQ23" s="257"/>
      <c r="NBR23" s="257"/>
      <c r="NBS23" s="257"/>
      <c r="NBT23" s="257"/>
      <c r="NBU23" s="257"/>
      <c r="NBV23" s="257"/>
      <c r="NBW23" s="257"/>
      <c r="NBX23" s="257"/>
      <c r="NBY23" s="257"/>
      <c r="NBZ23" s="257"/>
      <c r="NCA23" s="257"/>
      <c r="NCB23" s="257"/>
      <c r="NCC23" s="257"/>
      <c r="NCD23" s="257"/>
      <c r="NCE23" s="257"/>
      <c r="NCF23" s="257"/>
      <c r="NCG23" s="257"/>
      <c r="NCH23" s="257"/>
      <c r="NCI23" s="257"/>
      <c r="NCJ23" s="257"/>
      <c r="NCK23" s="257"/>
      <c r="NCL23" s="257"/>
      <c r="NCM23" s="257"/>
      <c r="NCN23" s="257"/>
      <c r="NCO23" s="257"/>
      <c r="NCP23" s="257"/>
      <c r="NCQ23" s="257"/>
      <c r="NCR23" s="257"/>
      <c r="NCS23" s="257"/>
      <c r="NCT23" s="257"/>
      <c r="NCU23" s="257"/>
      <c r="NCV23" s="257"/>
      <c r="NCW23" s="257"/>
      <c r="NCX23" s="257"/>
      <c r="NCY23" s="257"/>
      <c r="NCZ23" s="257"/>
      <c r="NDA23" s="257"/>
      <c r="NDB23" s="257"/>
      <c r="NDC23" s="257"/>
      <c r="NDD23" s="257"/>
      <c r="NDE23" s="257"/>
      <c r="NDF23" s="257"/>
      <c r="NDG23" s="257"/>
      <c r="NDH23" s="257"/>
      <c r="NDI23" s="257"/>
      <c r="NDJ23" s="257"/>
      <c r="NDK23" s="257"/>
      <c r="NDL23" s="257"/>
      <c r="NDM23" s="257"/>
      <c r="NDN23" s="257"/>
      <c r="NDO23" s="257"/>
      <c r="NDP23" s="257"/>
      <c r="NDQ23" s="257"/>
      <c r="NDR23" s="257"/>
      <c r="NDS23" s="257"/>
      <c r="NDT23" s="257"/>
      <c r="NDU23" s="257"/>
      <c r="NDV23" s="257"/>
      <c r="NDW23" s="257"/>
      <c r="NDX23" s="257"/>
      <c r="NDY23" s="257"/>
      <c r="NDZ23" s="257"/>
      <c r="NEA23" s="257"/>
      <c r="NEB23" s="257"/>
      <c r="NEC23" s="257"/>
      <c r="NED23" s="257"/>
      <c r="NEE23" s="257"/>
      <c r="NEF23" s="257"/>
      <c r="NEG23" s="257"/>
      <c r="NEH23" s="257"/>
      <c r="NEI23" s="257"/>
      <c r="NEJ23" s="257"/>
      <c r="NEK23" s="257"/>
      <c r="NEL23" s="257"/>
      <c r="NEM23" s="257"/>
      <c r="NEN23" s="257"/>
      <c r="NEO23" s="257"/>
      <c r="NEP23" s="257"/>
      <c r="NEQ23" s="257"/>
      <c r="NER23" s="257"/>
      <c r="NES23" s="257"/>
      <c r="NET23" s="257"/>
      <c r="NEU23" s="257"/>
      <c r="NEV23" s="257"/>
      <c r="NEW23" s="257"/>
      <c r="NEX23" s="257"/>
      <c r="NEY23" s="257"/>
      <c r="NEZ23" s="257"/>
      <c r="NFA23" s="257"/>
      <c r="NFB23" s="257"/>
      <c r="NFC23" s="257"/>
      <c r="NFD23" s="257"/>
      <c r="NFE23" s="257"/>
      <c r="NFF23" s="257"/>
      <c r="NFG23" s="257"/>
      <c r="NFH23" s="257"/>
      <c r="NFI23" s="257"/>
      <c r="NFJ23" s="257"/>
      <c r="NFK23" s="257"/>
      <c r="NFL23" s="257"/>
      <c r="NFM23" s="257"/>
      <c r="NFN23" s="257"/>
      <c r="NFO23" s="257"/>
      <c r="NFP23" s="257"/>
      <c r="NFQ23" s="257"/>
      <c r="NFR23" s="257"/>
      <c r="NFS23" s="257"/>
      <c r="NFT23" s="257"/>
      <c r="NFU23" s="257"/>
      <c r="NFV23" s="257"/>
      <c r="NFW23" s="257"/>
      <c r="NFX23" s="257"/>
      <c r="NFY23" s="257"/>
      <c r="NFZ23" s="257"/>
      <c r="NGA23" s="257"/>
      <c r="NGB23" s="257"/>
      <c r="NGC23" s="257"/>
      <c r="NGD23" s="257"/>
      <c r="NGE23" s="257"/>
      <c r="NGF23" s="257"/>
      <c r="NGG23" s="257"/>
      <c r="NGH23" s="257"/>
      <c r="NGI23" s="257"/>
      <c r="NGJ23" s="257"/>
      <c r="NGK23" s="257"/>
      <c r="NGL23" s="257"/>
      <c r="NGM23" s="257"/>
      <c r="NGN23" s="257"/>
      <c r="NGO23" s="257"/>
      <c r="NGP23" s="257"/>
      <c r="NGQ23" s="257"/>
      <c r="NGR23" s="257"/>
      <c r="NGS23" s="257"/>
      <c r="NGT23" s="257"/>
      <c r="NGU23" s="257"/>
      <c r="NGV23" s="257"/>
      <c r="NGW23" s="257"/>
      <c r="NGX23" s="257"/>
      <c r="NGY23" s="257"/>
      <c r="NGZ23" s="257"/>
      <c r="NHA23" s="257"/>
      <c r="NHB23" s="257"/>
      <c r="NHC23" s="257"/>
      <c r="NHD23" s="257"/>
      <c r="NHE23" s="257"/>
      <c r="NHF23" s="257"/>
      <c r="NHG23" s="257"/>
      <c r="NHH23" s="257"/>
      <c r="NHI23" s="257"/>
      <c r="NHJ23" s="257"/>
      <c r="NHK23" s="257"/>
      <c r="NHL23" s="257"/>
      <c r="NHM23" s="257"/>
      <c r="NHN23" s="257"/>
      <c r="NHO23" s="257"/>
      <c r="NHP23" s="257"/>
      <c r="NHQ23" s="257"/>
      <c r="NHR23" s="257"/>
      <c r="NHS23" s="257"/>
      <c r="NHT23" s="257"/>
      <c r="NHU23" s="257"/>
      <c r="NHV23" s="257"/>
      <c r="NHW23" s="257"/>
      <c r="NHX23" s="257"/>
      <c r="NHY23" s="257"/>
      <c r="NHZ23" s="257"/>
      <c r="NIA23" s="257"/>
      <c r="NIB23" s="257"/>
      <c r="NIC23" s="257"/>
      <c r="NID23" s="257"/>
      <c r="NIE23" s="257"/>
      <c r="NIF23" s="257"/>
      <c r="NIG23" s="257"/>
      <c r="NIH23" s="257"/>
      <c r="NII23" s="257"/>
      <c r="NIJ23" s="257"/>
      <c r="NIK23" s="257"/>
      <c r="NIL23" s="257"/>
      <c r="NIM23" s="257"/>
      <c r="NIN23" s="257"/>
      <c r="NIO23" s="257"/>
      <c r="NIP23" s="257"/>
      <c r="NIQ23" s="257"/>
      <c r="NIR23" s="257"/>
      <c r="NIS23" s="257"/>
      <c r="NIT23" s="257"/>
      <c r="NIU23" s="257"/>
      <c r="NIV23" s="257"/>
      <c r="NIW23" s="257"/>
      <c r="NIX23" s="257"/>
      <c r="NIY23" s="257"/>
      <c r="NIZ23" s="257"/>
      <c r="NJA23" s="257"/>
      <c r="NJB23" s="257"/>
      <c r="NJC23" s="257"/>
      <c r="NJD23" s="257"/>
      <c r="NJE23" s="257"/>
      <c r="NJF23" s="257"/>
      <c r="NJG23" s="257"/>
      <c r="NJH23" s="257"/>
      <c r="NJI23" s="257"/>
      <c r="NJJ23" s="257"/>
      <c r="NJK23" s="257"/>
      <c r="NJL23" s="257"/>
      <c r="NJM23" s="257"/>
      <c r="NJN23" s="257"/>
      <c r="NJO23" s="257"/>
      <c r="NJP23" s="257"/>
      <c r="NJQ23" s="257"/>
      <c r="NJR23" s="257"/>
      <c r="NJS23" s="257"/>
      <c r="NJT23" s="257"/>
      <c r="NJU23" s="257"/>
      <c r="NJV23" s="257"/>
      <c r="NJW23" s="257"/>
      <c r="NJX23" s="257"/>
      <c r="NJY23" s="257"/>
      <c r="NJZ23" s="257"/>
      <c r="NKA23" s="257"/>
      <c r="NKB23" s="257"/>
      <c r="NKC23" s="257"/>
      <c r="NKD23" s="257"/>
      <c r="NKE23" s="257"/>
      <c r="NKF23" s="257"/>
      <c r="NKG23" s="257"/>
      <c r="NKH23" s="257"/>
      <c r="NKI23" s="257"/>
      <c r="NKJ23" s="257"/>
      <c r="NKK23" s="257"/>
      <c r="NKL23" s="257"/>
      <c r="NKM23" s="257"/>
      <c r="NKN23" s="257"/>
      <c r="NKO23" s="257"/>
      <c r="NKP23" s="257"/>
      <c r="NKQ23" s="257"/>
      <c r="NKR23" s="257"/>
      <c r="NKS23" s="257"/>
      <c r="NKT23" s="257"/>
      <c r="NKU23" s="257"/>
      <c r="NKV23" s="257"/>
      <c r="NKW23" s="257"/>
      <c r="NKX23" s="257"/>
      <c r="NKY23" s="257"/>
      <c r="NKZ23" s="257"/>
      <c r="NLA23" s="257"/>
      <c r="NLB23" s="257"/>
      <c r="NLC23" s="257"/>
      <c r="NLD23" s="257"/>
      <c r="NLE23" s="257"/>
      <c r="NLF23" s="257"/>
      <c r="NLG23" s="257"/>
      <c r="NLH23" s="257"/>
      <c r="NLI23" s="257"/>
      <c r="NLJ23" s="257"/>
      <c r="NLK23" s="257"/>
      <c r="NLL23" s="257"/>
      <c r="NLM23" s="257"/>
      <c r="NLN23" s="257"/>
      <c r="NLO23" s="257"/>
      <c r="NLP23" s="257"/>
      <c r="NLQ23" s="257"/>
      <c r="NLR23" s="257"/>
      <c r="NLS23" s="257"/>
      <c r="NLT23" s="257"/>
      <c r="NLU23" s="257"/>
      <c r="NLV23" s="257"/>
      <c r="NLW23" s="257"/>
      <c r="NLX23" s="257"/>
      <c r="NLY23" s="257"/>
      <c r="NLZ23" s="257"/>
      <c r="NMA23" s="257"/>
      <c r="NMB23" s="257"/>
      <c r="NMC23" s="257"/>
      <c r="NMD23" s="257"/>
      <c r="NME23" s="257"/>
      <c r="NMF23" s="257"/>
      <c r="NMG23" s="257"/>
      <c r="NMH23" s="257"/>
      <c r="NMI23" s="257"/>
      <c r="NMJ23" s="257"/>
      <c r="NMK23" s="257"/>
      <c r="NML23" s="257"/>
      <c r="NMM23" s="257"/>
      <c r="NMN23" s="257"/>
      <c r="NMO23" s="257"/>
      <c r="NMP23" s="257"/>
      <c r="NMQ23" s="257"/>
      <c r="NMR23" s="257"/>
      <c r="NMS23" s="257"/>
      <c r="NMT23" s="257"/>
      <c r="NMU23" s="257"/>
      <c r="NMV23" s="257"/>
      <c r="NMW23" s="257"/>
      <c r="NMX23" s="257"/>
      <c r="NMY23" s="257"/>
      <c r="NMZ23" s="257"/>
      <c r="NNA23" s="257"/>
      <c r="NNB23" s="257"/>
      <c r="NNC23" s="257"/>
      <c r="NND23" s="257"/>
      <c r="NNE23" s="257"/>
      <c r="NNF23" s="257"/>
      <c r="NNG23" s="257"/>
      <c r="NNH23" s="257"/>
      <c r="NNI23" s="257"/>
      <c r="NNJ23" s="257"/>
      <c r="NNK23" s="257"/>
      <c r="NNL23" s="257"/>
      <c r="NNM23" s="257"/>
      <c r="NNN23" s="257"/>
      <c r="NNO23" s="257"/>
      <c r="NNP23" s="257"/>
      <c r="NNQ23" s="257"/>
      <c r="NNR23" s="257"/>
      <c r="NNS23" s="257"/>
      <c r="NNT23" s="257"/>
      <c r="NNU23" s="257"/>
      <c r="NNV23" s="257"/>
      <c r="NNW23" s="257"/>
      <c r="NNX23" s="257"/>
      <c r="NNY23" s="257"/>
      <c r="NNZ23" s="257"/>
      <c r="NOA23" s="257"/>
      <c r="NOB23" s="257"/>
      <c r="NOC23" s="257"/>
      <c r="NOD23" s="257"/>
      <c r="NOE23" s="257"/>
      <c r="NOF23" s="257"/>
      <c r="NOG23" s="257"/>
      <c r="NOH23" s="257"/>
      <c r="NOI23" s="257"/>
      <c r="NOJ23" s="257"/>
      <c r="NOK23" s="257"/>
      <c r="NOL23" s="257"/>
      <c r="NOM23" s="257"/>
      <c r="NON23" s="257"/>
      <c r="NOO23" s="257"/>
      <c r="NOP23" s="257"/>
      <c r="NOQ23" s="257"/>
      <c r="NOR23" s="257"/>
      <c r="NOS23" s="257"/>
      <c r="NOT23" s="257"/>
      <c r="NOU23" s="257"/>
      <c r="NOV23" s="257"/>
      <c r="NOW23" s="257"/>
      <c r="NOX23" s="257"/>
      <c r="NOY23" s="257"/>
      <c r="NOZ23" s="257"/>
      <c r="NPA23" s="257"/>
      <c r="NPB23" s="257"/>
      <c r="NPC23" s="257"/>
      <c r="NPD23" s="257"/>
      <c r="NPE23" s="257"/>
      <c r="NPF23" s="257"/>
      <c r="NPG23" s="257"/>
      <c r="NPH23" s="257"/>
      <c r="NPI23" s="257"/>
      <c r="NPJ23" s="257"/>
      <c r="NPK23" s="257"/>
      <c r="NPL23" s="257"/>
      <c r="NPM23" s="257"/>
      <c r="NPN23" s="257"/>
      <c r="NPO23" s="257"/>
      <c r="NPP23" s="257"/>
      <c r="NPQ23" s="257"/>
      <c r="NPR23" s="257"/>
      <c r="NPS23" s="257"/>
      <c r="NPT23" s="257"/>
      <c r="NPU23" s="257"/>
      <c r="NPV23" s="257"/>
      <c r="NPW23" s="257"/>
      <c r="NPX23" s="257"/>
      <c r="NPY23" s="257"/>
      <c r="NPZ23" s="257"/>
      <c r="NQA23" s="257"/>
      <c r="NQB23" s="257"/>
      <c r="NQC23" s="257"/>
      <c r="NQD23" s="257"/>
      <c r="NQE23" s="257"/>
      <c r="NQF23" s="257"/>
      <c r="NQG23" s="257"/>
      <c r="NQH23" s="257"/>
      <c r="NQI23" s="257"/>
      <c r="NQJ23" s="257"/>
      <c r="NQK23" s="257"/>
      <c r="NQL23" s="257"/>
      <c r="NQM23" s="257"/>
      <c r="NQN23" s="257"/>
      <c r="NQO23" s="257"/>
      <c r="NQP23" s="257"/>
      <c r="NQQ23" s="257"/>
      <c r="NQR23" s="257"/>
      <c r="NQS23" s="257"/>
      <c r="NQT23" s="257"/>
      <c r="NQU23" s="257"/>
      <c r="NQV23" s="257"/>
      <c r="NQW23" s="257"/>
      <c r="NQX23" s="257"/>
      <c r="NQY23" s="257"/>
      <c r="NQZ23" s="257"/>
      <c r="NRA23" s="257"/>
      <c r="NRB23" s="257"/>
      <c r="NRC23" s="257"/>
      <c r="NRD23" s="257"/>
      <c r="NRE23" s="257"/>
      <c r="NRF23" s="257"/>
      <c r="NRG23" s="257"/>
      <c r="NRH23" s="257"/>
      <c r="NRI23" s="257"/>
      <c r="NRJ23" s="257"/>
      <c r="NRK23" s="257"/>
      <c r="NRL23" s="257"/>
      <c r="NRM23" s="257"/>
      <c r="NRN23" s="257"/>
      <c r="NRO23" s="257"/>
      <c r="NRP23" s="257"/>
      <c r="NRQ23" s="257"/>
      <c r="NRR23" s="257"/>
      <c r="NRS23" s="257"/>
      <c r="NRT23" s="257"/>
      <c r="NRU23" s="257"/>
      <c r="NRV23" s="257"/>
      <c r="NRW23" s="257"/>
      <c r="NRX23" s="257"/>
      <c r="NRY23" s="257"/>
      <c r="NRZ23" s="257"/>
      <c r="NSA23" s="257"/>
      <c r="NSB23" s="257"/>
      <c r="NSC23" s="257"/>
      <c r="NSD23" s="257"/>
      <c r="NSE23" s="257"/>
      <c r="NSF23" s="257"/>
      <c r="NSG23" s="257"/>
      <c r="NSH23" s="257"/>
      <c r="NSI23" s="257"/>
      <c r="NSJ23" s="257"/>
      <c r="NSK23" s="257"/>
      <c r="NSL23" s="257"/>
      <c r="NSM23" s="257"/>
      <c r="NSN23" s="257"/>
      <c r="NSO23" s="257"/>
      <c r="NSP23" s="257"/>
      <c r="NSQ23" s="257"/>
      <c r="NSR23" s="257"/>
      <c r="NSS23" s="257"/>
      <c r="NST23" s="257"/>
      <c r="NSU23" s="257"/>
      <c r="NSV23" s="257"/>
      <c r="NSW23" s="257"/>
      <c r="NSX23" s="257"/>
      <c r="NSY23" s="257"/>
      <c r="NSZ23" s="257"/>
      <c r="NTA23" s="257"/>
      <c r="NTB23" s="257"/>
      <c r="NTC23" s="257"/>
      <c r="NTD23" s="257"/>
      <c r="NTE23" s="257"/>
      <c r="NTF23" s="257"/>
      <c r="NTG23" s="257"/>
      <c r="NTH23" s="257"/>
      <c r="NTI23" s="257"/>
      <c r="NTJ23" s="257"/>
      <c r="NTK23" s="257"/>
      <c r="NTL23" s="257"/>
      <c r="NTM23" s="257"/>
      <c r="NTN23" s="257"/>
      <c r="NTO23" s="257"/>
      <c r="NTP23" s="257"/>
      <c r="NTQ23" s="257"/>
      <c r="NTR23" s="257"/>
      <c r="NTS23" s="257"/>
      <c r="NTT23" s="257"/>
      <c r="NTU23" s="257"/>
      <c r="NTV23" s="257"/>
      <c r="NTW23" s="257"/>
      <c r="NTX23" s="257"/>
      <c r="NTY23" s="257"/>
      <c r="NTZ23" s="257"/>
      <c r="NUA23" s="257"/>
      <c r="NUB23" s="257"/>
      <c r="NUC23" s="257"/>
      <c r="NUD23" s="257"/>
      <c r="NUE23" s="257"/>
      <c r="NUF23" s="257"/>
      <c r="NUG23" s="257"/>
      <c r="NUH23" s="257"/>
      <c r="NUI23" s="257"/>
      <c r="NUJ23" s="257"/>
      <c r="NUK23" s="257"/>
      <c r="NUL23" s="257"/>
      <c r="NUM23" s="257"/>
      <c r="NUN23" s="257"/>
      <c r="NUO23" s="257"/>
      <c r="NUP23" s="257"/>
      <c r="NUQ23" s="257"/>
      <c r="NUR23" s="257"/>
      <c r="NUS23" s="257"/>
      <c r="NUT23" s="257"/>
      <c r="NUU23" s="257"/>
      <c r="NUV23" s="257"/>
      <c r="NUW23" s="257"/>
      <c r="NUX23" s="257"/>
      <c r="NUY23" s="257"/>
      <c r="NUZ23" s="257"/>
      <c r="NVA23" s="257"/>
      <c r="NVB23" s="257"/>
      <c r="NVC23" s="257"/>
      <c r="NVD23" s="257"/>
      <c r="NVE23" s="257"/>
      <c r="NVF23" s="257"/>
      <c r="NVG23" s="257"/>
      <c r="NVH23" s="257"/>
      <c r="NVI23" s="257"/>
      <c r="NVJ23" s="257"/>
      <c r="NVK23" s="257"/>
      <c r="NVL23" s="257"/>
      <c r="NVM23" s="257"/>
      <c r="NVN23" s="257"/>
      <c r="NVO23" s="257"/>
      <c r="NVP23" s="257"/>
      <c r="NVQ23" s="257"/>
      <c r="NVR23" s="257"/>
      <c r="NVS23" s="257"/>
      <c r="NVT23" s="257"/>
      <c r="NVU23" s="257"/>
      <c r="NVV23" s="257"/>
      <c r="NVW23" s="257"/>
      <c r="NVX23" s="257"/>
      <c r="NVY23" s="257"/>
      <c r="NVZ23" s="257"/>
      <c r="NWA23" s="257"/>
      <c r="NWB23" s="257"/>
      <c r="NWC23" s="257"/>
      <c r="NWD23" s="257"/>
      <c r="NWE23" s="257"/>
      <c r="NWF23" s="257"/>
      <c r="NWG23" s="257"/>
      <c r="NWH23" s="257"/>
      <c r="NWI23" s="257"/>
      <c r="NWJ23" s="257"/>
      <c r="NWK23" s="257"/>
      <c r="NWL23" s="257"/>
      <c r="NWM23" s="257"/>
      <c r="NWN23" s="257"/>
      <c r="NWO23" s="257"/>
      <c r="NWP23" s="257"/>
      <c r="NWQ23" s="257"/>
      <c r="NWR23" s="257"/>
      <c r="NWS23" s="257"/>
      <c r="NWT23" s="257"/>
      <c r="NWU23" s="257"/>
      <c r="NWV23" s="257"/>
      <c r="NWW23" s="257"/>
      <c r="NWX23" s="257"/>
      <c r="NWY23" s="257"/>
      <c r="NWZ23" s="257"/>
      <c r="NXA23" s="257"/>
      <c r="NXB23" s="257"/>
      <c r="NXC23" s="257"/>
      <c r="NXD23" s="257"/>
      <c r="NXE23" s="257"/>
      <c r="NXF23" s="257"/>
      <c r="NXG23" s="257"/>
      <c r="NXH23" s="257"/>
      <c r="NXI23" s="257"/>
      <c r="NXJ23" s="257"/>
      <c r="NXK23" s="257"/>
      <c r="NXL23" s="257"/>
      <c r="NXM23" s="257"/>
      <c r="NXN23" s="257"/>
      <c r="NXO23" s="257"/>
      <c r="NXP23" s="257"/>
      <c r="NXQ23" s="257"/>
      <c r="NXR23" s="257"/>
      <c r="NXS23" s="257"/>
      <c r="NXT23" s="257"/>
      <c r="NXU23" s="257"/>
      <c r="NXV23" s="257"/>
      <c r="NXW23" s="257"/>
      <c r="NXX23" s="257"/>
      <c r="NXY23" s="257"/>
      <c r="NXZ23" s="257"/>
      <c r="NYA23" s="257"/>
      <c r="NYB23" s="257"/>
      <c r="NYC23" s="257"/>
      <c r="NYD23" s="257"/>
      <c r="NYE23" s="257"/>
      <c r="NYF23" s="257"/>
      <c r="NYG23" s="257"/>
      <c r="NYH23" s="257"/>
      <c r="NYI23" s="257"/>
      <c r="NYJ23" s="257"/>
      <c r="NYK23" s="257"/>
      <c r="NYL23" s="257"/>
      <c r="NYM23" s="257"/>
      <c r="NYN23" s="257"/>
      <c r="NYO23" s="257"/>
      <c r="NYP23" s="257"/>
      <c r="NYQ23" s="257"/>
      <c r="NYR23" s="257"/>
      <c r="NYS23" s="257"/>
      <c r="NYT23" s="257"/>
      <c r="NYU23" s="257"/>
      <c r="NYV23" s="257"/>
      <c r="NYW23" s="257"/>
      <c r="NYX23" s="257"/>
      <c r="NYY23" s="257"/>
      <c r="NYZ23" s="257"/>
      <c r="NZA23" s="257"/>
      <c r="NZB23" s="257"/>
      <c r="NZC23" s="257"/>
      <c r="NZD23" s="257"/>
      <c r="NZE23" s="257"/>
      <c r="NZF23" s="257"/>
      <c r="NZG23" s="257"/>
      <c r="NZH23" s="257"/>
      <c r="NZI23" s="257"/>
      <c r="NZJ23" s="257"/>
      <c r="NZK23" s="257"/>
      <c r="NZL23" s="257"/>
      <c r="NZM23" s="257"/>
      <c r="NZN23" s="257"/>
      <c r="NZO23" s="257"/>
      <c r="NZP23" s="257"/>
      <c r="NZQ23" s="257"/>
      <c r="NZR23" s="257"/>
      <c r="NZS23" s="257"/>
      <c r="NZT23" s="257"/>
      <c r="NZU23" s="257"/>
      <c r="NZV23" s="257"/>
      <c r="NZW23" s="257"/>
      <c r="NZX23" s="257"/>
      <c r="NZY23" s="257"/>
      <c r="NZZ23" s="257"/>
      <c r="OAA23" s="257"/>
      <c r="OAB23" s="257"/>
      <c r="OAC23" s="257"/>
      <c r="OAD23" s="257"/>
      <c r="OAE23" s="257"/>
      <c r="OAF23" s="257"/>
      <c r="OAG23" s="257"/>
      <c r="OAH23" s="257"/>
      <c r="OAI23" s="257"/>
      <c r="OAJ23" s="257"/>
      <c r="OAK23" s="257"/>
      <c r="OAL23" s="257"/>
      <c r="OAM23" s="257"/>
      <c r="OAN23" s="257"/>
      <c r="OAO23" s="257"/>
      <c r="OAP23" s="257"/>
      <c r="OAQ23" s="257"/>
      <c r="OAR23" s="257"/>
      <c r="OAS23" s="257"/>
      <c r="OAT23" s="257"/>
      <c r="OAU23" s="257"/>
      <c r="OAV23" s="257"/>
      <c r="OAW23" s="257"/>
      <c r="OAX23" s="257"/>
      <c r="OAY23" s="257"/>
      <c r="OAZ23" s="257"/>
      <c r="OBA23" s="257"/>
      <c r="OBB23" s="257"/>
      <c r="OBC23" s="257"/>
      <c r="OBD23" s="257"/>
      <c r="OBE23" s="257"/>
      <c r="OBF23" s="257"/>
      <c r="OBG23" s="257"/>
      <c r="OBH23" s="257"/>
      <c r="OBI23" s="257"/>
      <c r="OBJ23" s="257"/>
      <c r="OBK23" s="257"/>
      <c r="OBL23" s="257"/>
      <c r="OBM23" s="257"/>
      <c r="OBN23" s="257"/>
      <c r="OBO23" s="257"/>
      <c r="OBP23" s="257"/>
      <c r="OBQ23" s="257"/>
      <c r="OBR23" s="257"/>
      <c r="OBS23" s="257"/>
      <c r="OBT23" s="257"/>
      <c r="OBU23" s="257"/>
      <c r="OBV23" s="257"/>
      <c r="OBW23" s="257"/>
      <c r="OBX23" s="257"/>
      <c r="OBY23" s="257"/>
      <c r="OBZ23" s="257"/>
      <c r="OCA23" s="257"/>
      <c r="OCB23" s="257"/>
      <c r="OCC23" s="257"/>
      <c r="OCD23" s="257"/>
      <c r="OCE23" s="257"/>
      <c r="OCF23" s="257"/>
      <c r="OCG23" s="257"/>
      <c r="OCH23" s="257"/>
      <c r="OCI23" s="257"/>
      <c r="OCJ23" s="257"/>
      <c r="OCK23" s="257"/>
      <c r="OCL23" s="257"/>
      <c r="OCM23" s="257"/>
      <c r="OCN23" s="257"/>
      <c r="OCO23" s="257"/>
      <c r="OCP23" s="257"/>
      <c r="OCQ23" s="257"/>
      <c r="OCR23" s="257"/>
      <c r="OCS23" s="257"/>
      <c r="OCT23" s="257"/>
      <c r="OCU23" s="257"/>
      <c r="OCV23" s="257"/>
      <c r="OCW23" s="257"/>
      <c r="OCX23" s="257"/>
      <c r="OCY23" s="257"/>
      <c r="OCZ23" s="257"/>
      <c r="ODA23" s="257"/>
      <c r="ODB23" s="257"/>
      <c r="ODC23" s="257"/>
      <c r="ODD23" s="257"/>
      <c r="ODE23" s="257"/>
      <c r="ODF23" s="257"/>
      <c r="ODG23" s="257"/>
      <c r="ODH23" s="257"/>
      <c r="ODI23" s="257"/>
      <c r="ODJ23" s="257"/>
      <c r="ODK23" s="257"/>
      <c r="ODL23" s="257"/>
      <c r="ODM23" s="257"/>
      <c r="ODN23" s="257"/>
      <c r="ODO23" s="257"/>
      <c r="ODP23" s="257"/>
      <c r="ODQ23" s="257"/>
      <c r="ODR23" s="257"/>
      <c r="ODS23" s="257"/>
      <c r="ODT23" s="257"/>
      <c r="ODU23" s="257"/>
      <c r="ODV23" s="257"/>
      <c r="ODW23" s="257"/>
      <c r="ODX23" s="257"/>
      <c r="ODY23" s="257"/>
      <c r="ODZ23" s="257"/>
      <c r="OEA23" s="257"/>
      <c r="OEB23" s="257"/>
      <c r="OEC23" s="257"/>
      <c r="OED23" s="257"/>
      <c r="OEE23" s="257"/>
      <c r="OEF23" s="257"/>
      <c r="OEG23" s="257"/>
      <c r="OEH23" s="257"/>
      <c r="OEI23" s="257"/>
      <c r="OEJ23" s="257"/>
      <c r="OEK23" s="257"/>
      <c r="OEL23" s="257"/>
      <c r="OEM23" s="257"/>
      <c r="OEN23" s="257"/>
      <c r="OEO23" s="257"/>
      <c r="OEP23" s="257"/>
      <c r="OEQ23" s="257"/>
      <c r="OER23" s="257"/>
      <c r="OES23" s="257"/>
      <c r="OET23" s="257"/>
      <c r="OEU23" s="257"/>
      <c r="OEV23" s="257"/>
      <c r="OEW23" s="257"/>
      <c r="OEX23" s="257"/>
      <c r="OEY23" s="257"/>
      <c r="OEZ23" s="257"/>
      <c r="OFA23" s="257"/>
      <c r="OFB23" s="257"/>
      <c r="OFC23" s="257"/>
      <c r="OFD23" s="257"/>
      <c r="OFE23" s="257"/>
      <c r="OFF23" s="257"/>
      <c r="OFG23" s="257"/>
      <c r="OFH23" s="257"/>
      <c r="OFI23" s="257"/>
      <c r="OFJ23" s="257"/>
      <c r="OFK23" s="257"/>
      <c r="OFL23" s="257"/>
      <c r="OFM23" s="257"/>
      <c r="OFN23" s="257"/>
      <c r="OFO23" s="257"/>
      <c r="OFP23" s="257"/>
      <c r="OFQ23" s="257"/>
      <c r="OFR23" s="257"/>
      <c r="OFS23" s="257"/>
      <c r="OFT23" s="257"/>
      <c r="OFU23" s="257"/>
      <c r="OFV23" s="257"/>
      <c r="OFW23" s="257"/>
      <c r="OFX23" s="257"/>
      <c r="OFY23" s="257"/>
      <c r="OFZ23" s="257"/>
      <c r="OGA23" s="257"/>
      <c r="OGB23" s="257"/>
      <c r="OGC23" s="257"/>
      <c r="OGD23" s="257"/>
      <c r="OGE23" s="257"/>
      <c r="OGF23" s="257"/>
      <c r="OGG23" s="257"/>
      <c r="OGH23" s="257"/>
      <c r="OGI23" s="257"/>
      <c r="OGJ23" s="257"/>
      <c r="OGK23" s="257"/>
      <c r="OGL23" s="257"/>
      <c r="OGM23" s="257"/>
      <c r="OGN23" s="257"/>
      <c r="OGO23" s="257"/>
      <c r="OGP23" s="257"/>
      <c r="OGQ23" s="257"/>
      <c r="OGR23" s="257"/>
      <c r="OGS23" s="257"/>
      <c r="OGT23" s="257"/>
      <c r="OGU23" s="257"/>
      <c r="OGV23" s="257"/>
      <c r="OGW23" s="257"/>
      <c r="OGX23" s="257"/>
      <c r="OGY23" s="257"/>
      <c r="OGZ23" s="257"/>
      <c r="OHA23" s="257"/>
      <c r="OHB23" s="257"/>
      <c r="OHC23" s="257"/>
      <c r="OHD23" s="257"/>
      <c r="OHE23" s="257"/>
      <c r="OHF23" s="257"/>
      <c r="OHG23" s="257"/>
      <c r="OHH23" s="257"/>
      <c r="OHI23" s="257"/>
      <c r="OHJ23" s="257"/>
      <c r="OHK23" s="257"/>
      <c r="OHL23" s="257"/>
      <c r="OHM23" s="257"/>
      <c r="OHN23" s="257"/>
      <c r="OHO23" s="257"/>
      <c r="OHP23" s="257"/>
      <c r="OHQ23" s="257"/>
      <c r="OHR23" s="257"/>
      <c r="OHS23" s="257"/>
      <c r="OHT23" s="257"/>
      <c r="OHU23" s="257"/>
      <c r="OHV23" s="257"/>
      <c r="OHW23" s="257"/>
      <c r="OHX23" s="257"/>
      <c r="OHY23" s="257"/>
      <c r="OHZ23" s="257"/>
      <c r="OIA23" s="257"/>
      <c r="OIB23" s="257"/>
      <c r="OIC23" s="257"/>
      <c r="OID23" s="257"/>
      <c r="OIE23" s="257"/>
      <c r="OIF23" s="257"/>
      <c r="OIG23" s="257"/>
      <c r="OIH23" s="257"/>
      <c r="OII23" s="257"/>
      <c r="OIJ23" s="257"/>
      <c r="OIK23" s="257"/>
      <c r="OIL23" s="257"/>
      <c r="OIM23" s="257"/>
      <c r="OIN23" s="257"/>
      <c r="OIO23" s="257"/>
      <c r="OIP23" s="257"/>
      <c r="OIQ23" s="257"/>
      <c r="OIR23" s="257"/>
      <c r="OIS23" s="257"/>
      <c r="OIT23" s="257"/>
      <c r="OIU23" s="257"/>
      <c r="OIV23" s="257"/>
      <c r="OIW23" s="257"/>
      <c r="OIX23" s="257"/>
      <c r="OIY23" s="257"/>
      <c r="OIZ23" s="257"/>
      <c r="OJA23" s="257"/>
      <c r="OJB23" s="257"/>
      <c r="OJC23" s="257"/>
      <c r="OJD23" s="257"/>
      <c r="OJE23" s="257"/>
      <c r="OJF23" s="257"/>
      <c r="OJG23" s="257"/>
      <c r="OJH23" s="257"/>
      <c r="OJI23" s="257"/>
      <c r="OJJ23" s="257"/>
      <c r="OJK23" s="257"/>
      <c r="OJL23" s="257"/>
      <c r="OJM23" s="257"/>
      <c r="OJN23" s="257"/>
      <c r="OJO23" s="257"/>
      <c r="OJP23" s="257"/>
      <c r="OJQ23" s="257"/>
      <c r="OJR23" s="257"/>
      <c r="OJS23" s="257"/>
      <c r="OJT23" s="257"/>
      <c r="OJU23" s="257"/>
      <c r="OJV23" s="257"/>
      <c r="OJW23" s="257"/>
      <c r="OJX23" s="257"/>
      <c r="OJY23" s="257"/>
      <c r="OJZ23" s="257"/>
      <c r="OKA23" s="257"/>
      <c r="OKB23" s="257"/>
      <c r="OKC23" s="257"/>
      <c r="OKD23" s="257"/>
      <c r="OKE23" s="257"/>
      <c r="OKF23" s="257"/>
      <c r="OKG23" s="257"/>
      <c r="OKH23" s="257"/>
      <c r="OKI23" s="257"/>
      <c r="OKJ23" s="257"/>
      <c r="OKK23" s="257"/>
      <c r="OKL23" s="257"/>
      <c r="OKM23" s="257"/>
      <c r="OKN23" s="257"/>
      <c r="OKO23" s="257"/>
      <c r="OKP23" s="257"/>
      <c r="OKQ23" s="257"/>
      <c r="OKR23" s="257"/>
      <c r="OKS23" s="257"/>
      <c r="OKT23" s="257"/>
      <c r="OKU23" s="257"/>
      <c r="OKV23" s="257"/>
      <c r="OKW23" s="257"/>
      <c r="OKX23" s="257"/>
      <c r="OKY23" s="257"/>
      <c r="OKZ23" s="257"/>
      <c r="OLA23" s="257"/>
      <c r="OLB23" s="257"/>
      <c r="OLC23" s="257"/>
      <c r="OLD23" s="257"/>
      <c r="OLE23" s="257"/>
      <c r="OLF23" s="257"/>
      <c r="OLG23" s="257"/>
      <c r="OLH23" s="257"/>
      <c r="OLI23" s="257"/>
      <c r="OLJ23" s="257"/>
      <c r="OLK23" s="257"/>
      <c r="OLL23" s="257"/>
      <c r="OLM23" s="257"/>
      <c r="OLN23" s="257"/>
      <c r="OLO23" s="257"/>
      <c r="OLP23" s="257"/>
      <c r="OLQ23" s="257"/>
      <c r="OLR23" s="257"/>
      <c r="OLS23" s="257"/>
      <c r="OLT23" s="257"/>
      <c r="OLU23" s="257"/>
      <c r="OLV23" s="257"/>
      <c r="OLW23" s="257"/>
      <c r="OLX23" s="257"/>
      <c r="OLY23" s="257"/>
      <c r="OLZ23" s="257"/>
      <c r="OMA23" s="257"/>
      <c r="OMB23" s="257"/>
      <c r="OMC23" s="257"/>
      <c r="OMD23" s="257"/>
      <c r="OME23" s="257"/>
      <c r="OMF23" s="257"/>
      <c r="OMG23" s="257"/>
      <c r="OMH23" s="257"/>
      <c r="OMI23" s="257"/>
      <c r="OMJ23" s="257"/>
      <c r="OMK23" s="257"/>
      <c r="OML23" s="257"/>
      <c r="OMM23" s="257"/>
      <c r="OMN23" s="257"/>
      <c r="OMO23" s="257"/>
      <c r="OMP23" s="257"/>
      <c r="OMQ23" s="257"/>
      <c r="OMR23" s="257"/>
      <c r="OMS23" s="257"/>
      <c r="OMT23" s="257"/>
      <c r="OMU23" s="257"/>
      <c r="OMV23" s="257"/>
      <c r="OMW23" s="257"/>
      <c r="OMX23" s="257"/>
      <c r="OMY23" s="257"/>
      <c r="OMZ23" s="257"/>
      <c r="ONA23" s="257"/>
      <c r="ONB23" s="257"/>
      <c r="ONC23" s="257"/>
      <c r="OND23" s="257"/>
      <c r="ONE23" s="257"/>
      <c r="ONF23" s="257"/>
      <c r="ONG23" s="257"/>
      <c r="ONH23" s="257"/>
      <c r="ONI23" s="257"/>
      <c r="ONJ23" s="257"/>
      <c r="ONK23" s="257"/>
      <c r="ONL23" s="257"/>
      <c r="ONM23" s="257"/>
      <c r="ONN23" s="257"/>
      <c r="ONO23" s="257"/>
      <c r="ONP23" s="257"/>
      <c r="ONQ23" s="257"/>
      <c r="ONR23" s="257"/>
      <c r="ONS23" s="257"/>
      <c r="ONT23" s="257"/>
      <c r="ONU23" s="257"/>
      <c r="ONV23" s="257"/>
      <c r="ONW23" s="257"/>
      <c r="ONX23" s="257"/>
      <c r="ONY23" s="257"/>
      <c r="ONZ23" s="257"/>
      <c r="OOA23" s="257"/>
      <c r="OOB23" s="257"/>
      <c r="OOC23" s="257"/>
      <c r="OOD23" s="257"/>
      <c r="OOE23" s="257"/>
      <c r="OOF23" s="257"/>
      <c r="OOG23" s="257"/>
      <c r="OOH23" s="257"/>
      <c r="OOI23" s="257"/>
      <c r="OOJ23" s="257"/>
      <c r="OOK23" s="257"/>
      <c r="OOL23" s="257"/>
      <c r="OOM23" s="257"/>
      <c r="OON23" s="257"/>
      <c r="OOO23" s="257"/>
      <c r="OOP23" s="257"/>
      <c r="OOQ23" s="257"/>
      <c r="OOR23" s="257"/>
      <c r="OOS23" s="257"/>
      <c r="OOT23" s="257"/>
      <c r="OOU23" s="257"/>
      <c r="OOV23" s="257"/>
      <c r="OOW23" s="257"/>
      <c r="OOX23" s="257"/>
      <c r="OOY23" s="257"/>
      <c r="OOZ23" s="257"/>
      <c r="OPA23" s="257"/>
      <c r="OPB23" s="257"/>
      <c r="OPC23" s="257"/>
      <c r="OPD23" s="257"/>
      <c r="OPE23" s="257"/>
      <c r="OPF23" s="257"/>
      <c r="OPG23" s="257"/>
      <c r="OPH23" s="257"/>
      <c r="OPI23" s="257"/>
      <c r="OPJ23" s="257"/>
      <c r="OPK23" s="257"/>
      <c r="OPL23" s="257"/>
      <c r="OPM23" s="257"/>
      <c r="OPN23" s="257"/>
      <c r="OPO23" s="257"/>
      <c r="OPP23" s="257"/>
      <c r="OPQ23" s="257"/>
      <c r="OPR23" s="257"/>
      <c r="OPS23" s="257"/>
      <c r="OPT23" s="257"/>
      <c r="OPU23" s="257"/>
      <c r="OPV23" s="257"/>
      <c r="OPW23" s="257"/>
      <c r="OPX23" s="257"/>
      <c r="OPY23" s="257"/>
      <c r="OPZ23" s="257"/>
      <c r="OQA23" s="257"/>
      <c r="OQB23" s="257"/>
      <c r="OQC23" s="257"/>
      <c r="OQD23" s="257"/>
      <c r="OQE23" s="257"/>
      <c r="OQF23" s="257"/>
      <c r="OQG23" s="257"/>
      <c r="OQH23" s="257"/>
      <c r="OQI23" s="257"/>
      <c r="OQJ23" s="257"/>
      <c r="OQK23" s="257"/>
      <c r="OQL23" s="257"/>
      <c r="OQM23" s="257"/>
      <c r="OQN23" s="257"/>
      <c r="OQO23" s="257"/>
      <c r="OQP23" s="257"/>
      <c r="OQQ23" s="257"/>
      <c r="OQR23" s="257"/>
      <c r="OQS23" s="257"/>
      <c r="OQT23" s="257"/>
      <c r="OQU23" s="257"/>
      <c r="OQV23" s="257"/>
      <c r="OQW23" s="257"/>
      <c r="OQX23" s="257"/>
      <c r="OQY23" s="257"/>
      <c r="OQZ23" s="257"/>
      <c r="ORA23" s="257"/>
      <c r="ORB23" s="257"/>
      <c r="ORC23" s="257"/>
      <c r="ORD23" s="257"/>
      <c r="ORE23" s="257"/>
      <c r="ORF23" s="257"/>
      <c r="ORG23" s="257"/>
      <c r="ORH23" s="257"/>
      <c r="ORI23" s="257"/>
      <c r="ORJ23" s="257"/>
      <c r="ORK23" s="257"/>
      <c r="ORL23" s="257"/>
      <c r="ORM23" s="257"/>
      <c r="ORN23" s="257"/>
      <c r="ORO23" s="257"/>
      <c r="ORP23" s="257"/>
      <c r="ORQ23" s="257"/>
      <c r="ORR23" s="257"/>
      <c r="ORS23" s="257"/>
      <c r="ORT23" s="257"/>
      <c r="ORU23" s="257"/>
      <c r="ORV23" s="257"/>
      <c r="ORW23" s="257"/>
      <c r="ORX23" s="257"/>
      <c r="ORY23" s="257"/>
      <c r="ORZ23" s="257"/>
      <c r="OSA23" s="257"/>
      <c r="OSB23" s="257"/>
      <c r="OSC23" s="257"/>
      <c r="OSD23" s="257"/>
      <c r="OSE23" s="257"/>
      <c r="OSF23" s="257"/>
      <c r="OSG23" s="257"/>
      <c r="OSH23" s="257"/>
      <c r="OSI23" s="257"/>
      <c r="OSJ23" s="257"/>
      <c r="OSK23" s="257"/>
      <c r="OSL23" s="257"/>
      <c r="OSM23" s="257"/>
      <c r="OSN23" s="257"/>
      <c r="OSO23" s="257"/>
      <c r="OSP23" s="257"/>
      <c r="OSQ23" s="257"/>
      <c r="OSR23" s="257"/>
      <c r="OSS23" s="257"/>
      <c r="OST23" s="257"/>
      <c r="OSU23" s="257"/>
      <c r="OSV23" s="257"/>
      <c r="OSW23" s="257"/>
      <c r="OSX23" s="257"/>
      <c r="OSY23" s="257"/>
      <c r="OSZ23" s="257"/>
      <c r="OTA23" s="257"/>
      <c r="OTB23" s="257"/>
      <c r="OTC23" s="257"/>
      <c r="OTD23" s="257"/>
      <c r="OTE23" s="257"/>
      <c r="OTF23" s="257"/>
      <c r="OTG23" s="257"/>
      <c r="OTH23" s="257"/>
      <c r="OTI23" s="257"/>
      <c r="OTJ23" s="257"/>
      <c r="OTK23" s="257"/>
      <c r="OTL23" s="257"/>
      <c r="OTM23" s="257"/>
      <c r="OTN23" s="257"/>
      <c r="OTO23" s="257"/>
      <c r="OTP23" s="257"/>
      <c r="OTQ23" s="257"/>
      <c r="OTR23" s="257"/>
      <c r="OTS23" s="257"/>
      <c r="OTT23" s="257"/>
      <c r="OTU23" s="257"/>
      <c r="OTV23" s="257"/>
      <c r="OTW23" s="257"/>
      <c r="OTX23" s="257"/>
      <c r="OTY23" s="257"/>
      <c r="OTZ23" s="257"/>
      <c r="OUA23" s="257"/>
      <c r="OUB23" s="257"/>
      <c r="OUC23" s="257"/>
      <c r="OUD23" s="257"/>
      <c r="OUE23" s="257"/>
      <c r="OUF23" s="257"/>
      <c r="OUG23" s="257"/>
      <c r="OUH23" s="257"/>
      <c r="OUI23" s="257"/>
      <c r="OUJ23" s="257"/>
      <c r="OUK23" s="257"/>
      <c r="OUL23" s="257"/>
      <c r="OUM23" s="257"/>
      <c r="OUN23" s="257"/>
      <c r="OUO23" s="257"/>
      <c r="OUP23" s="257"/>
      <c r="OUQ23" s="257"/>
      <c r="OUR23" s="257"/>
      <c r="OUS23" s="257"/>
      <c r="OUT23" s="257"/>
      <c r="OUU23" s="257"/>
      <c r="OUV23" s="257"/>
      <c r="OUW23" s="257"/>
      <c r="OUX23" s="257"/>
      <c r="OUY23" s="257"/>
      <c r="OUZ23" s="257"/>
      <c r="OVA23" s="257"/>
      <c r="OVB23" s="257"/>
      <c r="OVC23" s="257"/>
      <c r="OVD23" s="257"/>
      <c r="OVE23" s="257"/>
      <c r="OVF23" s="257"/>
      <c r="OVG23" s="257"/>
      <c r="OVH23" s="257"/>
      <c r="OVI23" s="257"/>
      <c r="OVJ23" s="257"/>
      <c r="OVK23" s="257"/>
      <c r="OVL23" s="257"/>
      <c r="OVM23" s="257"/>
      <c r="OVN23" s="257"/>
      <c r="OVO23" s="257"/>
      <c r="OVP23" s="257"/>
      <c r="OVQ23" s="257"/>
      <c r="OVR23" s="257"/>
      <c r="OVS23" s="257"/>
      <c r="OVT23" s="257"/>
      <c r="OVU23" s="257"/>
      <c r="OVV23" s="257"/>
      <c r="OVW23" s="257"/>
      <c r="OVX23" s="257"/>
      <c r="OVY23" s="257"/>
      <c r="OVZ23" s="257"/>
      <c r="OWA23" s="257"/>
      <c r="OWB23" s="257"/>
      <c r="OWC23" s="257"/>
      <c r="OWD23" s="257"/>
      <c r="OWE23" s="257"/>
      <c r="OWF23" s="257"/>
      <c r="OWG23" s="257"/>
      <c r="OWH23" s="257"/>
      <c r="OWI23" s="257"/>
      <c r="OWJ23" s="257"/>
      <c r="OWK23" s="257"/>
      <c r="OWL23" s="257"/>
      <c r="OWM23" s="257"/>
      <c r="OWN23" s="257"/>
      <c r="OWO23" s="257"/>
      <c r="OWP23" s="257"/>
      <c r="OWQ23" s="257"/>
      <c r="OWR23" s="257"/>
      <c r="OWS23" s="257"/>
      <c r="OWT23" s="257"/>
      <c r="OWU23" s="257"/>
      <c r="OWV23" s="257"/>
      <c r="OWW23" s="257"/>
      <c r="OWX23" s="257"/>
      <c r="OWY23" s="257"/>
      <c r="OWZ23" s="257"/>
      <c r="OXA23" s="257"/>
      <c r="OXB23" s="257"/>
      <c r="OXC23" s="257"/>
      <c r="OXD23" s="257"/>
      <c r="OXE23" s="257"/>
      <c r="OXF23" s="257"/>
      <c r="OXG23" s="257"/>
      <c r="OXH23" s="257"/>
      <c r="OXI23" s="257"/>
      <c r="OXJ23" s="257"/>
      <c r="OXK23" s="257"/>
      <c r="OXL23" s="257"/>
      <c r="OXM23" s="257"/>
      <c r="OXN23" s="257"/>
      <c r="OXO23" s="257"/>
      <c r="OXP23" s="257"/>
      <c r="OXQ23" s="257"/>
      <c r="OXR23" s="257"/>
      <c r="OXS23" s="257"/>
      <c r="OXT23" s="257"/>
      <c r="OXU23" s="257"/>
      <c r="OXV23" s="257"/>
      <c r="OXW23" s="257"/>
      <c r="OXX23" s="257"/>
      <c r="OXY23" s="257"/>
      <c r="OXZ23" s="257"/>
      <c r="OYA23" s="257"/>
      <c r="OYB23" s="257"/>
      <c r="OYC23" s="257"/>
      <c r="OYD23" s="257"/>
      <c r="OYE23" s="257"/>
      <c r="OYF23" s="257"/>
      <c r="OYG23" s="257"/>
      <c r="OYH23" s="257"/>
      <c r="OYI23" s="257"/>
      <c r="OYJ23" s="257"/>
      <c r="OYK23" s="257"/>
      <c r="OYL23" s="257"/>
      <c r="OYM23" s="257"/>
      <c r="OYN23" s="257"/>
      <c r="OYO23" s="257"/>
      <c r="OYP23" s="257"/>
      <c r="OYQ23" s="257"/>
      <c r="OYR23" s="257"/>
      <c r="OYS23" s="257"/>
      <c r="OYT23" s="257"/>
      <c r="OYU23" s="257"/>
      <c r="OYV23" s="257"/>
      <c r="OYW23" s="257"/>
      <c r="OYX23" s="257"/>
      <c r="OYY23" s="257"/>
      <c r="OYZ23" s="257"/>
      <c r="OZA23" s="257"/>
      <c r="OZB23" s="257"/>
      <c r="OZC23" s="257"/>
      <c r="OZD23" s="257"/>
      <c r="OZE23" s="257"/>
      <c r="OZF23" s="257"/>
      <c r="OZG23" s="257"/>
      <c r="OZH23" s="257"/>
      <c r="OZI23" s="257"/>
      <c r="OZJ23" s="257"/>
      <c r="OZK23" s="257"/>
      <c r="OZL23" s="257"/>
      <c r="OZM23" s="257"/>
      <c r="OZN23" s="257"/>
      <c r="OZO23" s="257"/>
      <c r="OZP23" s="257"/>
      <c r="OZQ23" s="257"/>
      <c r="OZR23" s="257"/>
      <c r="OZS23" s="257"/>
      <c r="OZT23" s="257"/>
      <c r="OZU23" s="257"/>
      <c r="OZV23" s="257"/>
      <c r="OZW23" s="257"/>
      <c r="OZX23" s="257"/>
      <c r="OZY23" s="257"/>
      <c r="OZZ23" s="257"/>
      <c r="PAA23" s="257"/>
      <c r="PAB23" s="257"/>
      <c r="PAC23" s="257"/>
      <c r="PAD23" s="257"/>
      <c r="PAE23" s="257"/>
      <c r="PAF23" s="257"/>
      <c r="PAG23" s="257"/>
      <c r="PAH23" s="257"/>
      <c r="PAI23" s="257"/>
      <c r="PAJ23" s="257"/>
      <c r="PAK23" s="257"/>
      <c r="PAL23" s="257"/>
      <c r="PAM23" s="257"/>
      <c r="PAN23" s="257"/>
      <c r="PAO23" s="257"/>
      <c r="PAP23" s="257"/>
      <c r="PAQ23" s="257"/>
      <c r="PAR23" s="257"/>
      <c r="PAS23" s="257"/>
      <c r="PAT23" s="257"/>
      <c r="PAU23" s="257"/>
      <c r="PAV23" s="257"/>
      <c r="PAW23" s="257"/>
      <c r="PAX23" s="257"/>
      <c r="PAY23" s="257"/>
      <c r="PAZ23" s="257"/>
      <c r="PBA23" s="257"/>
      <c r="PBB23" s="257"/>
      <c r="PBC23" s="257"/>
      <c r="PBD23" s="257"/>
      <c r="PBE23" s="257"/>
      <c r="PBF23" s="257"/>
      <c r="PBG23" s="257"/>
      <c r="PBH23" s="257"/>
      <c r="PBI23" s="257"/>
      <c r="PBJ23" s="257"/>
      <c r="PBK23" s="257"/>
      <c r="PBL23" s="257"/>
      <c r="PBM23" s="257"/>
      <c r="PBN23" s="257"/>
      <c r="PBO23" s="257"/>
      <c r="PBP23" s="257"/>
      <c r="PBQ23" s="257"/>
      <c r="PBR23" s="257"/>
      <c r="PBS23" s="257"/>
      <c r="PBT23" s="257"/>
      <c r="PBU23" s="257"/>
      <c r="PBV23" s="257"/>
      <c r="PBW23" s="257"/>
      <c r="PBX23" s="257"/>
      <c r="PBY23" s="257"/>
      <c r="PBZ23" s="257"/>
      <c r="PCA23" s="257"/>
      <c r="PCB23" s="257"/>
      <c r="PCC23" s="257"/>
      <c r="PCD23" s="257"/>
      <c r="PCE23" s="257"/>
      <c r="PCF23" s="257"/>
      <c r="PCG23" s="257"/>
      <c r="PCH23" s="257"/>
      <c r="PCI23" s="257"/>
      <c r="PCJ23" s="257"/>
      <c r="PCK23" s="257"/>
      <c r="PCL23" s="257"/>
      <c r="PCM23" s="257"/>
      <c r="PCN23" s="257"/>
      <c r="PCO23" s="257"/>
      <c r="PCP23" s="257"/>
      <c r="PCQ23" s="257"/>
      <c r="PCR23" s="257"/>
      <c r="PCS23" s="257"/>
      <c r="PCT23" s="257"/>
      <c r="PCU23" s="257"/>
      <c r="PCV23" s="257"/>
      <c r="PCW23" s="257"/>
      <c r="PCX23" s="257"/>
      <c r="PCY23" s="257"/>
      <c r="PCZ23" s="257"/>
      <c r="PDA23" s="257"/>
      <c r="PDB23" s="257"/>
      <c r="PDC23" s="257"/>
      <c r="PDD23" s="257"/>
      <c r="PDE23" s="257"/>
      <c r="PDF23" s="257"/>
      <c r="PDG23" s="257"/>
      <c r="PDH23" s="257"/>
      <c r="PDI23" s="257"/>
      <c r="PDJ23" s="257"/>
      <c r="PDK23" s="257"/>
      <c r="PDL23" s="257"/>
      <c r="PDM23" s="257"/>
      <c r="PDN23" s="257"/>
      <c r="PDO23" s="257"/>
      <c r="PDP23" s="257"/>
      <c r="PDQ23" s="257"/>
      <c r="PDR23" s="257"/>
      <c r="PDS23" s="257"/>
      <c r="PDT23" s="257"/>
      <c r="PDU23" s="257"/>
      <c r="PDV23" s="257"/>
      <c r="PDW23" s="257"/>
      <c r="PDX23" s="257"/>
      <c r="PDY23" s="257"/>
      <c r="PDZ23" s="257"/>
      <c r="PEA23" s="257"/>
      <c r="PEB23" s="257"/>
      <c r="PEC23" s="257"/>
      <c r="PED23" s="257"/>
      <c r="PEE23" s="257"/>
      <c r="PEF23" s="257"/>
      <c r="PEG23" s="257"/>
      <c r="PEH23" s="257"/>
      <c r="PEI23" s="257"/>
      <c r="PEJ23" s="257"/>
      <c r="PEK23" s="257"/>
      <c r="PEL23" s="257"/>
      <c r="PEM23" s="257"/>
      <c r="PEN23" s="257"/>
      <c r="PEO23" s="257"/>
      <c r="PEP23" s="257"/>
      <c r="PEQ23" s="257"/>
      <c r="PER23" s="257"/>
      <c r="PES23" s="257"/>
      <c r="PET23" s="257"/>
      <c r="PEU23" s="257"/>
      <c r="PEV23" s="257"/>
      <c r="PEW23" s="257"/>
      <c r="PEX23" s="257"/>
      <c r="PEY23" s="257"/>
      <c r="PEZ23" s="257"/>
      <c r="PFA23" s="257"/>
      <c r="PFB23" s="257"/>
      <c r="PFC23" s="257"/>
      <c r="PFD23" s="257"/>
      <c r="PFE23" s="257"/>
      <c r="PFF23" s="257"/>
      <c r="PFG23" s="257"/>
      <c r="PFH23" s="257"/>
      <c r="PFI23" s="257"/>
      <c r="PFJ23" s="257"/>
      <c r="PFK23" s="257"/>
      <c r="PFL23" s="257"/>
      <c r="PFM23" s="257"/>
      <c r="PFN23" s="257"/>
      <c r="PFO23" s="257"/>
      <c r="PFP23" s="257"/>
      <c r="PFQ23" s="257"/>
      <c r="PFR23" s="257"/>
      <c r="PFS23" s="257"/>
      <c r="PFT23" s="257"/>
      <c r="PFU23" s="257"/>
      <c r="PFV23" s="257"/>
      <c r="PFW23" s="257"/>
      <c r="PFX23" s="257"/>
      <c r="PFY23" s="257"/>
      <c r="PFZ23" s="257"/>
      <c r="PGA23" s="257"/>
      <c r="PGB23" s="257"/>
      <c r="PGC23" s="257"/>
      <c r="PGD23" s="257"/>
      <c r="PGE23" s="257"/>
      <c r="PGF23" s="257"/>
      <c r="PGG23" s="257"/>
      <c r="PGH23" s="257"/>
      <c r="PGI23" s="257"/>
      <c r="PGJ23" s="257"/>
      <c r="PGK23" s="257"/>
      <c r="PGL23" s="257"/>
      <c r="PGM23" s="257"/>
      <c r="PGN23" s="257"/>
      <c r="PGO23" s="257"/>
      <c r="PGP23" s="257"/>
      <c r="PGQ23" s="257"/>
      <c r="PGR23" s="257"/>
      <c r="PGS23" s="257"/>
      <c r="PGT23" s="257"/>
      <c r="PGU23" s="257"/>
      <c r="PGV23" s="257"/>
      <c r="PGW23" s="257"/>
      <c r="PGX23" s="257"/>
      <c r="PGY23" s="257"/>
      <c r="PGZ23" s="257"/>
      <c r="PHA23" s="257"/>
      <c r="PHB23" s="257"/>
      <c r="PHC23" s="257"/>
      <c r="PHD23" s="257"/>
      <c r="PHE23" s="257"/>
      <c r="PHF23" s="257"/>
      <c r="PHG23" s="257"/>
      <c r="PHH23" s="257"/>
      <c r="PHI23" s="257"/>
      <c r="PHJ23" s="257"/>
      <c r="PHK23" s="257"/>
      <c r="PHL23" s="257"/>
      <c r="PHM23" s="257"/>
      <c r="PHN23" s="257"/>
      <c r="PHO23" s="257"/>
      <c r="PHP23" s="257"/>
      <c r="PHQ23" s="257"/>
      <c r="PHR23" s="257"/>
      <c r="PHS23" s="257"/>
      <c r="PHT23" s="257"/>
      <c r="PHU23" s="257"/>
      <c r="PHV23" s="257"/>
      <c r="PHW23" s="257"/>
      <c r="PHX23" s="257"/>
      <c r="PHY23" s="257"/>
      <c r="PHZ23" s="257"/>
      <c r="PIA23" s="257"/>
      <c r="PIB23" s="257"/>
      <c r="PIC23" s="257"/>
      <c r="PID23" s="257"/>
      <c r="PIE23" s="257"/>
      <c r="PIF23" s="257"/>
      <c r="PIG23" s="257"/>
      <c r="PIH23" s="257"/>
      <c r="PII23" s="257"/>
      <c r="PIJ23" s="257"/>
      <c r="PIK23" s="257"/>
      <c r="PIL23" s="257"/>
      <c r="PIM23" s="257"/>
      <c r="PIN23" s="257"/>
      <c r="PIO23" s="257"/>
      <c r="PIP23" s="257"/>
      <c r="PIQ23" s="257"/>
      <c r="PIR23" s="257"/>
      <c r="PIS23" s="257"/>
      <c r="PIT23" s="257"/>
      <c r="PIU23" s="257"/>
      <c r="PIV23" s="257"/>
      <c r="PIW23" s="257"/>
      <c r="PIX23" s="257"/>
      <c r="PIY23" s="257"/>
      <c r="PIZ23" s="257"/>
      <c r="PJA23" s="257"/>
      <c r="PJB23" s="257"/>
      <c r="PJC23" s="257"/>
      <c r="PJD23" s="257"/>
      <c r="PJE23" s="257"/>
      <c r="PJF23" s="257"/>
      <c r="PJG23" s="257"/>
      <c r="PJH23" s="257"/>
      <c r="PJI23" s="257"/>
      <c r="PJJ23" s="257"/>
      <c r="PJK23" s="257"/>
      <c r="PJL23" s="257"/>
      <c r="PJM23" s="257"/>
      <c r="PJN23" s="257"/>
      <c r="PJO23" s="257"/>
      <c r="PJP23" s="257"/>
      <c r="PJQ23" s="257"/>
      <c r="PJR23" s="257"/>
      <c r="PJS23" s="257"/>
      <c r="PJT23" s="257"/>
      <c r="PJU23" s="257"/>
      <c r="PJV23" s="257"/>
      <c r="PJW23" s="257"/>
      <c r="PJX23" s="257"/>
      <c r="PJY23" s="257"/>
      <c r="PJZ23" s="257"/>
      <c r="PKA23" s="257"/>
      <c r="PKB23" s="257"/>
      <c r="PKC23" s="257"/>
      <c r="PKD23" s="257"/>
      <c r="PKE23" s="257"/>
      <c r="PKF23" s="257"/>
      <c r="PKG23" s="257"/>
      <c r="PKH23" s="257"/>
      <c r="PKI23" s="257"/>
      <c r="PKJ23" s="257"/>
      <c r="PKK23" s="257"/>
      <c r="PKL23" s="257"/>
      <c r="PKM23" s="257"/>
      <c r="PKN23" s="257"/>
      <c r="PKO23" s="257"/>
      <c r="PKP23" s="257"/>
      <c r="PKQ23" s="257"/>
      <c r="PKR23" s="257"/>
      <c r="PKS23" s="257"/>
      <c r="PKT23" s="257"/>
      <c r="PKU23" s="257"/>
      <c r="PKV23" s="257"/>
      <c r="PKW23" s="257"/>
      <c r="PKX23" s="257"/>
      <c r="PKY23" s="257"/>
      <c r="PKZ23" s="257"/>
      <c r="PLA23" s="257"/>
      <c r="PLB23" s="257"/>
      <c r="PLC23" s="257"/>
      <c r="PLD23" s="257"/>
      <c r="PLE23" s="257"/>
      <c r="PLF23" s="257"/>
      <c r="PLG23" s="257"/>
      <c r="PLH23" s="257"/>
      <c r="PLI23" s="257"/>
      <c r="PLJ23" s="257"/>
      <c r="PLK23" s="257"/>
      <c r="PLL23" s="257"/>
      <c r="PLM23" s="257"/>
      <c r="PLN23" s="257"/>
      <c r="PLO23" s="257"/>
      <c r="PLP23" s="257"/>
      <c r="PLQ23" s="257"/>
      <c r="PLR23" s="257"/>
      <c r="PLS23" s="257"/>
      <c r="PLT23" s="257"/>
      <c r="PLU23" s="257"/>
      <c r="PLV23" s="257"/>
      <c r="PLW23" s="257"/>
      <c r="PLX23" s="257"/>
      <c r="PLY23" s="257"/>
      <c r="PLZ23" s="257"/>
      <c r="PMA23" s="257"/>
      <c r="PMB23" s="257"/>
      <c r="PMC23" s="257"/>
      <c r="PMD23" s="257"/>
      <c r="PME23" s="257"/>
      <c r="PMF23" s="257"/>
      <c r="PMG23" s="257"/>
      <c r="PMH23" s="257"/>
      <c r="PMI23" s="257"/>
      <c r="PMJ23" s="257"/>
      <c r="PMK23" s="257"/>
      <c r="PML23" s="257"/>
      <c r="PMM23" s="257"/>
      <c r="PMN23" s="257"/>
      <c r="PMO23" s="257"/>
      <c r="PMP23" s="257"/>
      <c r="PMQ23" s="257"/>
      <c r="PMR23" s="257"/>
      <c r="PMS23" s="257"/>
      <c r="PMT23" s="257"/>
      <c r="PMU23" s="257"/>
      <c r="PMV23" s="257"/>
      <c r="PMW23" s="257"/>
      <c r="PMX23" s="257"/>
      <c r="PMY23" s="257"/>
      <c r="PMZ23" s="257"/>
      <c r="PNA23" s="257"/>
      <c r="PNB23" s="257"/>
      <c r="PNC23" s="257"/>
      <c r="PND23" s="257"/>
      <c r="PNE23" s="257"/>
      <c r="PNF23" s="257"/>
      <c r="PNG23" s="257"/>
      <c r="PNH23" s="257"/>
      <c r="PNI23" s="257"/>
      <c r="PNJ23" s="257"/>
      <c r="PNK23" s="257"/>
      <c r="PNL23" s="257"/>
      <c r="PNM23" s="257"/>
      <c r="PNN23" s="257"/>
      <c r="PNO23" s="257"/>
      <c r="PNP23" s="257"/>
      <c r="PNQ23" s="257"/>
      <c r="PNR23" s="257"/>
      <c r="PNS23" s="257"/>
      <c r="PNT23" s="257"/>
      <c r="PNU23" s="257"/>
      <c r="PNV23" s="257"/>
      <c r="PNW23" s="257"/>
      <c r="PNX23" s="257"/>
      <c r="PNY23" s="257"/>
      <c r="PNZ23" s="257"/>
      <c r="POA23" s="257"/>
      <c r="POB23" s="257"/>
      <c r="POC23" s="257"/>
      <c r="POD23" s="257"/>
      <c r="POE23" s="257"/>
      <c r="POF23" s="257"/>
      <c r="POG23" s="257"/>
      <c r="POH23" s="257"/>
      <c r="POI23" s="257"/>
      <c r="POJ23" s="257"/>
      <c r="POK23" s="257"/>
      <c r="POL23" s="257"/>
      <c r="POM23" s="257"/>
      <c r="PON23" s="257"/>
      <c r="POO23" s="257"/>
      <c r="POP23" s="257"/>
      <c r="POQ23" s="257"/>
      <c r="POR23" s="257"/>
      <c r="POS23" s="257"/>
      <c r="POT23" s="257"/>
      <c r="POU23" s="257"/>
      <c r="POV23" s="257"/>
      <c r="POW23" s="257"/>
      <c r="POX23" s="257"/>
      <c r="POY23" s="257"/>
      <c r="POZ23" s="257"/>
      <c r="PPA23" s="257"/>
      <c r="PPB23" s="257"/>
      <c r="PPC23" s="257"/>
      <c r="PPD23" s="257"/>
      <c r="PPE23" s="257"/>
      <c r="PPF23" s="257"/>
      <c r="PPG23" s="257"/>
      <c r="PPH23" s="257"/>
      <c r="PPI23" s="257"/>
      <c r="PPJ23" s="257"/>
      <c r="PPK23" s="257"/>
      <c r="PPL23" s="257"/>
      <c r="PPM23" s="257"/>
      <c r="PPN23" s="257"/>
      <c r="PPO23" s="257"/>
      <c r="PPP23" s="257"/>
      <c r="PPQ23" s="257"/>
      <c r="PPR23" s="257"/>
      <c r="PPS23" s="257"/>
      <c r="PPT23" s="257"/>
      <c r="PPU23" s="257"/>
      <c r="PPV23" s="257"/>
      <c r="PPW23" s="257"/>
      <c r="PPX23" s="257"/>
      <c r="PPY23" s="257"/>
      <c r="PPZ23" s="257"/>
      <c r="PQA23" s="257"/>
      <c r="PQB23" s="257"/>
      <c r="PQC23" s="257"/>
      <c r="PQD23" s="257"/>
      <c r="PQE23" s="257"/>
      <c r="PQF23" s="257"/>
      <c r="PQG23" s="257"/>
      <c r="PQH23" s="257"/>
      <c r="PQI23" s="257"/>
      <c r="PQJ23" s="257"/>
      <c r="PQK23" s="257"/>
      <c r="PQL23" s="257"/>
      <c r="PQM23" s="257"/>
      <c r="PQN23" s="257"/>
      <c r="PQO23" s="257"/>
      <c r="PQP23" s="257"/>
      <c r="PQQ23" s="257"/>
      <c r="PQR23" s="257"/>
      <c r="PQS23" s="257"/>
      <c r="PQT23" s="257"/>
      <c r="PQU23" s="257"/>
      <c r="PQV23" s="257"/>
      <c r="PQW23" s="257"/>
      <c r="PQX23" s="257"/>
      <c r="PQY23" s="257"/>
      <c r="PQZ23" s="257"/>
      <c r="PRA23" s="257"/>
      <c r="PRB23" s="257"/>
      <c r="PRC23" s="257"/>
      <c r="PRD23" s="257"/>
      <c r="PRE23" s="257"/>
      <c r="PRF23" s="257"/>
      <c r="PRG23" s="257"/>
      <c r="PRH23" s="257"/>
      <c r="PRI23" s="257"/>
      <c r="PRJ23" s="257"/>
      <c r="PRK23" s="257"/>
      <c r="PRL23" s="257"/>
      <c r="PRM23" s="257"/>
      <c r="PRN23" s="257"/>
      <c r="PRO23" s="257"/>
      <c r="PRP23" s="257"/>
      <c r="PRQ23" s="257"/>
      <c r="PRR23" s="257"/>
      <c r="PRS23" s="257"/>
      <c r="PRT23" s="257"/>
      <c r="PRU23" s="257"/>
      <c r="PRV23" s="257"/>
      <c r="PRW23" s="257"/>
      <c r="PRX23" s="257"/>
      <c r="PRY23" s="257"/>
      <c r="PRZ23" s="257"/>
      <c r="PSA23" s="257"/>
      <c r="PSB23" s="257"/>
      <c r="PSC23" s="257"/>
      <c r="PSD23" s="257"/>
      <c r="PSE23" s="257"/>
      <c r="PSF23" s="257"/>
      <c r="PSG23" s="257"/>
      <c r="PSH23" s="257"/>
      <c r="PSI23" s="257"/>
      <c r="PSJ23" s="257"/>
      <c r="PSK23" s="257"/>
      <c r="PSL23" s="257"/>
      <c r="PSM23" s="257"/>
      <c r="PSN23" s="257"/>
      <c r="PSO23" s="257"/>
      <c r="PSP23" s="257"/>
      <c r="PSQ23" s="257"/>
      <c r="PSR23" s="257"/>
      <c r="PSS23" s="257"/>
      <c r="PST23" s="257"/>
      <c r="PSU23" s="257"/>
      <c r="PSV23" s="257"/>
      <c r="PSW23" s="257"/>
      <c r="PSX23" s="257"/>
      <c r="PSY23" s="257"/>
      <c r="PSZ23" s="257"/>
      <c r="PTA23" s="257"/>
      <c r="PTB23" s="257"/>
      <c r="PTC23" s="257"/>
      <c r="PTD23" s="257"/>
      <c r="PTE23" s="257"/>
      <c r="PTF23" s="257"/>
      <c r="PTG23" s="257"/>
      <c r="PTH23" s="257"/>
      <c r="PTI23" s="257"/>
      <c r="PTJ23" s="257"/>
      <c r="PTK23" s="257"/>
      <c r="PTL23" s="257"/>
      <c r="PTM23" s="257"/>
      <c r="PTN23" s="257"/>
      <c r="PTO23" s="257"/>
      <c r="PTP23" s="257"/>
      <c r="PTQ23" s="257"/>
      <c r="PTR23" s="257"/>
      <c r="PTS23" s="257"/>
      <c r="PTT23" s="257"/>
      <c r="PTU23" s="257"/>
      <c r="PTV23" s="257"/>
      <c r="PTW23" s="257"/>
      <c r="PTX23" s="257"/>
      <c r="PTY23" s="257"/>
      <c r="PTZ23" s="257"/>
      <c r="PUA23" s="257"/>
      <c r="PUB23" s="257"/>
      <c r="PUC23" s="257"/>
      <c r="PUD23" s="257"/>
      <c r="PUE23" s="257"/>
      <c r="PUF23" s="257"/>
      <c r="PUG23" s="257"/>
      <c r="PUH23" s="257"/>
      <c r="PUI23" s="257"/>
      <c r="PUJ23" s="257"/>
      <c r="PUK23" s="257"/>
      <c r="PUL23" s="257"/>
      <c r="PUM23" s="257"/>
      <c r="PUN23" s="257"/>
      <c r="PUO23" s="257"/>
      <c r="PUP23" s="257"/>
      <c r="PUQ23" s="257"/>
      <c r="PUR23" s="257"/>
      <c r="PUS23" s="257"/>
      <c r="PUT23" s="257"/>
      <c r="PUU23" s="257"/>
      <c r="PUV23" s="257"/>
      <c r="PUW23" s="257"/>
      <c r="PUX23" s="257"/>
      <c r="PUY23" s="257"/>
      <c r="PUZ23" s="257"/>
      <c r="PVA23" s="257"/>
      <c r="PVB23" s="257"/>
      <c r="PVC23" s="257"/>
      <c r="PVD23" s="257"/>
      <c r="PVE23" s="257"/>
      <c r="PVF23" s="257"/>
      <c r="PVG23" s="257"/>
      <c r="PVH23" s="257"/>
      <c r="PVI23" s="257"/>
      <c r="PVJ23" s="257"/>
      <c r="PVK23" s="257"/>
      <c r="PVL23" s="257"/>
      <c r="PVM23" s="257"/>
      <c r="PVN23" s="257"/>
      <c r="PVO23" s="257"/>
      <c r="PVP23" s="257"/>
      <c r="PVQ23" s="257"/>
      <c r="PVR23" s="257"/>
      <c r="PVS23" s="257"/>
      <c r="PVT23" s="257"/>
      <c r="PVU23" s="257"/>
      <c r="PVV23" s="257"/>
      <c r="PVW23" s="257"/>
      <c r="PVX23" s="257"/>
      <c r="PVY23" s="257"/>
      <c r="PVZ23" s="257"/>
      <c r="PWA23" s="257"/>
      <c r="PWB23" s="257"/>
      <c r="PWC23" s="257"/>
      <c r="PWD23" s="257"/>
      <c r="PWE23" s="257"/>
      <c r="PWF23" s="257"/>
      <c r="PWG23" s="257"/>
      <c r="PWH23" s="257"/>
      <c r="PWI23" s="257"/>
      <c r="PWJ23" s="257"/>
      <c r="PWK23" s="257"/>
      <c r="PWL23" s="257"/>
      <c r="PWM23" s="257"/>
      <c r="PWN23" s="257"/>
      <c r="PWO23" s="257"/>
      <c r="PWP23" s="257"/>
      <c r="PWQ23" s="257"/>
      <c r="PWR23" s="257"/>
      <c r="PWS23" s="257"/>
      <c r="PWT23" s="257"/>
      <c r="PWU23" s="257"/>
      <c r="PWV23" s="257"/>
      <c r="PWW23" s="257"/>
      <c r="PWX23" s="257"/>
      <c r="PWY23" s="257"/>
      <c r="PWZ23" s="257"/>
      <c r="PXA23" s="257"/>
      <c r="PXB23" s="257"/>
      <c r="PXC23" s="257"/>
      <c r="PXD23" s="257"/>
      <c r="PXE23" s="257"/>
      <c r="PXF23" s="257"/>
      <c r="PXG23" s="257"/>
      <c r="PXH23" s="257"/>
      <c r="PXI23" s="257"/>
      <c r="PXJ23" s="257"/>
      <c r="PXK23" s="257"/>
      <c r="PXL23" s="257"/>
      <c r="PXM23" s="257"/>
      <c r="PXN23" s="257"/>
      <c r="PXO23" s="257"/>
      <c r="PXP23" s="257"/>
      <c r="PXQ23" s="257"/>
      <c r="PXR23" s="257"/>
      <c r="PXS23" s="257"/>
      <c r="PXT23" s="257"/>
      <c r="PXU23" s="257"/>
      <c r="PXV23" s="257"/>
      <c r="PXW23" s="257"/>
      <c r="PXX23" s="257"/>
      <c r="PXY23" s="257"/>
      <c r="PXZ23" s="257"/>
      <c r="PYA23" s="257"/>
      <c r="PYB23" s="257"/>
      <c r="PYC23" s="257"/>
      <c r="PYD23" s="257"/>
      <c r="PYE23" s="257"/>
      <c r="PYF23" s="257"/>
      <c r="PYG23" s="257"/>
      <c r="PYH23" s="257"/>
      <c r="PYI23" s="257"/>
      <c r="PYJ23" s="257"/>
      <c r="PYK23" s="257"/>
      <c r="PYL23" s="257"/>
      <c r="PYM23" s="257"/>
      <c r="PYN23" s="257"/>
      <c r="PYO23" s="257"/>
      <c r="PYP23" s="257"/>
      <c r="PYQ23" s="257"/>
      <c r="PYR23" s="257"/>
      <c r="PYS23" s="257"/>
      <c r="PYT23" s="257"/>
      <c r="PYU23" s="257"/>
      <c r="PYV23" s="257"/>
      <c r="PYW23" s="257"/>
      <c r="PYX23" s="257"/>
      <c r="PYY23" s="257"/>
      <c r="PYZ23" s="257"/>
      <c r="PZA23" s="257"/>
      <c r="PZB23" s="257"/>
      <c r="PZC23" s="257"/>
      <c r="PZD23" s="257"/>
      <c r="PZE23" s="257"/>
      <c r="PZF23" s="257"/>
      <c r="PZG23" s="257"/>
      <c r="PZH23" s="257"/>
      <c r="PZI23" s="257"/>
      <c r="PZJ23" s="257"/>
      <c r="PZK23" s="257"/>
      <c r="PZL23" s="257"/>
      <c r="PZM23" s="257"/>
      <c r="PZN23" s="257"/>
      <c r="PZO23" s="257"/>
      <c r="PZP23" s="257"/>
      <c r="PZQ23" s="257"/>
      <c r="PZR23" s="257"/>
      <c r="PZS23" s="257"/>
      <c r="PZT23" s="257"/>
      <c r="PZU23" s="257"/>
      <c r="PZV23" s="257"/>
      <c r="PZW23" s="257"/>
      <c r="PZX23" s="257"/>
      <c r="PZY23" s="257"/>
      <c r="PZZ23" s="257"/>
      <c r="QAA23" s="257"/>
      <c r="QAB23" s="257"/>
      <c r="QAC23" s="257"/>
      <c r="QAD23" s="257"/>
      <c r="QAE23" s="257"/>
      <c r="QAF23" s="257"/>
      <c r="QAG23" s="257"/>
      <c r="QAH23" s="257"/>
      <c r="QAI23" s="257"/>
      <c r="QAJ23" s="257"/>
      <c r="QAK23" s="257"/>
      <c r="QAL23" s="257"/>
      <c r="QAM23" s="257"/>
      <c r="QAN23" s="257"/>
      <c r="QAO23" s="257"/>
      <c r="QAP23" s="257"/>
      <c r="QAQ23" s="257"/>
      <c r="QAR23" s="257"/>
      <c r="QAS23" s="257"/>
      <c r="QAT23" s="257"/>
      <c r="QAU23" s="257"/>
      <c r="QAV23" s="257"/>
      <c r="QAW23" s="257"/>
      <c r="QAX23" s="257"/>
      <c r="QAY23" s="257"/>
      <c r="QAZ23" s="257"/>
      <c r="QBA23" s="257"/>
      <c r="QBB23" s="257"/>
      <c r="QBC23" s="257"/>
      <c r="QBD23" s="257"/>
      <c r="QBE23" s="257"/>
      <c r="QBF23" s="257"/>
      <c r="QBG23" s="257"/>
      <c r="QBH23" s="257"/>
      <c r="QBI23" s="257"/>
      <c r="QBJ23" s="257"/>
      <c r="QBK23" s="257"/>
      <c r="QBL23" s="257"/>
      <c r="QBM23" s="257"/>
      <c r="QBN23" s="257"/>
      <c r="QBO23" s="257"/>
      <c r="QBP23" s="257"/>
      <c r="QBQ23" s="257"/>
      <c r="QBR23" s="257"/>
      <c r="QBS23" s="257"/>
      <c r="QBT23" s="257"/>
      <c r="QBU23" s="257"/>
      <c r="QBV23" s="257"/>
      <c r="QBW23" s="257"/>
      <c r="QBX23" s="257"/>
      <c r="QBY23" s="257"/>
      <c r="QBZ23" s="257"/>
      <c r="QCA23" s="257"/>
      <c r="QCB23" s="257"/>
      <c r="QCC23" s="257"/>
      <c r="QCD23" s="257"/>
      <c r="QCE23" s="257"/>
      <c r="QCF23" s="257"/>
      <c r="QCG23" s="257"/>
      <c r="QCH23" s="257"/>
      <c r="QCI23" s="257"/>
      <c r="QCJ23" s="257"/>
      <c r="QCK23" s="257"/>
      <c r="QCL23" s="257"/>
      <c r="QCM23" s="257"/>
      <c r="QCN23" s="257"/>
      <c r="QCO23" s="257"/>
      <c r="QCP23" s="257"/>
      <c r="QCQ23" s="257"/>
      <c r="QCR23" s="257"/>
      <c r="QCS23" s="257"/>
      <c r="QCT23" s="257"/>
      <c r="QCU23" s="257"/>
      <c r="QCV23" s="257"/>
      <c r="QCW23" s="257"/>
      <c r="QCX23" s="257"/>
      <c r="QCY23" s="257"/>
      <c r="QCZ23" s="257"/>
      <c r="QDA23" s="257"/>
      <c r="QDB23" s="257"/>
      <c r="QDC23" s="257"/>
      <c r="QDD23" s="257"/>
      <c r="QDE23" s="257"/>
      <c r="QDF23" s="257"/>
      <c r="QDG23" s="257"/>
      <c r="QDH23" s="257"/>
      <c r="QDI23" s="257"/>
      <c r="QDJ23" s="257"/>
      <c r="QDK23" s="257"/>
      <c r="QDL23" s="257"/>
      <c r="QDM23" s="257"/>
      <c r="QDN23" s="257"/>
      <c r="QDO23" s="257"/>
      <c r="QDP23" s="257"/>
      <c r="QDQ23" s="257"/>
      <c r="QDR23" s="257"/>
      <c r="QDS23" s="257"/>
      <c r="QDT23" s="257"/>
      <c r="QDU23" s="257"/>
      <c r="QDV23" s="257"/>
      <c r="QDW23" s="257"/>
      <c r="QDX23" s="257"/>
      <c r="QDY23" s="257"/>
      <c r="QDZ23" s="257"/>
      <c r="QEA23" s="257"/>
      <c r="QEB23" s="257"/>
      <c r="QEC23" s="257"/>
      <c r="QED23" s="257"/>
      <c r="QEE23" s="257"/>
      <c r="QEF23" s="257"/>
      <c r="QEG23" s="257"/>
      <c r="QEH23" s="257"/>
      <c r="QEI23" s="257"/>
      <c r="QEJ23" s="257"/>
      <c r="QEK23" s="257"/>
      <c r="QEL23" s="257"/>
      <c r="QEM23" s="257"/>
      <c r="QEN23" s="257"/>
      <c r="QEO23" s="257"/>
      <c r="QEP23" s="257"/>
      <c r="QEQ23" s="257"/>
      <c r="QER23" s="257"/>
      <c r="QES23" s="257"/>
      <c r="QET23" s="257"/>
      <c r="QEU23" s="257"/>
      <c r="QEV23" s="257"/>
      <c r="QEW23" s="257"/>
      <c r="QEX23" s="257"/>
      <c r="QEY23" s="257"/>
      <c r="QEZ23" s="257"/>
      <c r="QFA23" s="257"/>
      <c r="QFB23" s="257"/>
      <c r="QFC23" s="257"/>
      <c r="QFD23" s="257"/>
      <c r="QFE23" s="257"/>
      <c r="QFF23" s="257"/>
      <c r="QFG23" s="257"/>
      <c r="QFH23" s="257"/>
      <c r="QFI23" s="257"/>
      <c r="QFJ23" s="257"/>
      <c r="QFK23" s="257"/>
      <c r="QFL23" s="257"/>
      <c r="QFM23" s="257"/>
      <c r="QFN23" s="257"/>
      <c r="QFO23" s="257"/>
      <c r="QFP23" s="257"/>
      <c r="QFQ23" s="257"/>
      <c r="QFR23" s="257"/>
      <c r="QFS23" s="257"/>
      <c r="QFT23" s="257"/>
      <c r="QFU23" s="257"/>
      <c r="QFV23" s="257"/>
      <c r="QFW23" s="257"/>
      <c r="QFX23" s="257"/>
      <c r="QFY23" s="257"/>
      <c r="QFZ23" s="257"/>
      <c r="QGA23" s="257"/>
      <c r="QGB23" s="257"/>
      <c r="QGC23" s="257"/>
      <c r="QGD23" s="257"/>
      <c r="QGE23" s="257"/>
      <c r="QGF23" s="257"/>
      <c r="QGG23" s="257"/>
      <c r="QGH23" s="257"/>
      <c r="QGI23" s="257"/>
      <c r="QGJ23" s="257"/>
      <c r="QGK23" s="257"/>
      <c r="QGL23" s="257"/>
      <c r="QGM23" s="257"/>
      <c r="QGN23" s="257"/>
      <c r="QGO23" s="257"/>
      <c r="QGP23" s="257"/>
      <c r="QGQ23" s="257"/>
      <c r="QGR23" s="257"/>
      <c r="QGS23" s="257"/>
      <c r="QGT23" s="257"/>
      <c r="QGU23" s="257"/>
      <c r="QGV23" s="257"/>
      <c r="QGW23" s="257"/>
      <c r="QGX23" s="257"/>
      <c r="QGY23" s="257"/>
      <c r="QGZ23" s="257"/>
      <c r="QHA23" s="257"/>
      <c r="QHB23" s="257"/>
      <c r="QHC23" s="257"/>
      <c r="QHD23" s="257"/>
      <c r="QHE23" s="257"/>
      <c r="QHF23" s="257"/>
      <c r="QHG23" s="257"/>
      <c r="QHH23" s="257"/>
      <c r="QHI23" s="257"/>
      <c r="QHJ23" s="257"/>
      <c r="QHK23" s="257"/>
      <c r="QHL23" s="257"/>
      <c r="QHM23" s="257"/>
      <c r="QHN23" s="257"/>
      <c r="QHO23" s="257"/>
      <c r="QHP23" s="257"/>
      <c r="QHQ23" s="257"/>
      <c r="QHR23" s="257"/>
      <c r="QHS23" s="257"/>
      <c r="QHT23" s="257"/>
      <c r="QHU23" s="257"/>
      <c r="QHV23" s="257"/>
      <c r="QHW23" s="257"/>
      <c r="QHX23" s="257"/>
      <c r="QHY23" s="257"/>
      <c r="QHZ23" s="257"/>
      <c r="QIA23" s="257"/>
      <c r="QIB23" s="257"/>
      <c r="QIC23" s="257"/>
      <c r="QID23" s="257"/>
      <c r="QIE23" s="257"/>
      <c r="QIF23" s="257"/>
      <c r="QIG23" s="257"/>
      <c r="QIH23" s="257"/>
      <c r="QII23" s="257"/>
      <c r="QIJ23" s="257"/>
      <c r="QIK23" s="257"/>
      <c r="QIL23" s="257"/>
      <c r="QIM23" s="257"/>
      <c r="QIN23" s="257"/>
      <c r="QIO23" s="257"/>
      <c r="QIP23" s="257"/>
      <c r="QIQ23" s="257"/>
      <c r="QIR23" s="257"/>
      <c r="QIS23" s="257"/>
      <c r="QIT23" s="257"/>
      <c r="QIU23" s="257"/>
      <c r="QIV23" s="257"/>
      <c r="QIW23" s="257"/>
      <c r="QIX23" s="257"/>
      <c r="QIY23" s="257"/>
      <c r="QIZ23" s="257"/>
      <c r="QJA23" s="257"/>
      <c r="QJB23" s="257"/>
      <c r="QJC23" s="257"/>
      <c r="QJD23" s="257"/>
      <c r="QJE23" s="257"/>
      <c r="QJF23" s="257"/>
      <c r="QJG23" s="257"/>
      <c r="QJH23" s="257"/>
      <c r="QJI23" s="257"/>
      <c r="QJJ23" s="257"/>
      <c r="QJK23" s="257"/>
      <c r="QJL23" s="257"/>
      <c r="QJM23" s="257"/>
      <c r="QJN23" s="257"/>
      <c r="QJO23" s="257"/>
      <c r="QJP23" s="257"/>
      <c r="QJQ23" s="257"/>
      <c r="QJR23" s="257"/>
      <c r="QJS23" s="257"/>
      <c r="QJT23" s="257"/>
      <c r="QJU23" s="257"/>
      <c r="QJV23" s="257"/>
      <c r="QJW23" s="257"/>
      <c r="QJX23" s="257"/>
      <c r="QJY23" s="257"/>
      <c r="QJZ23" s="257"/>
      <c r="QKA23" s="257"/>
      <c r="QKB23" s="257"/>
      <c r="QKC23" s="257"/>
      <c r="QKD23" s="257"/>
      <c r="QKE23" s="257"/>
      <c r="QKF23" s="257"/>
      <c r="QKG23" s="257"/>
      <c r="QKH23" s="257"/>
      <c r="QKI23" s="257"/>
      <c r="QKJ23" s="257"/>
      <c r="QKK23" s="257"/>
      <c r="QKL23" s="257"/>
      <c r="QKM23" s="257"/>
      <c r="QKN23" s="257"/>
      <c r="QKO23" s="257"/>
      <c r="QKP23" s="257"/>
      <c r="QKQ23" s="257"/>
      <c r="QKR23" s="257"/>
      <c r="QKS23" s="257"/>
      <c r="QKT23" s="257"/>
      <c r="QKU23" s="257"/>
      <c r="QKV23" s="257"/>
      <c r="QKW23" s="257"/>
      <c r="QKX23" s="257"/>
      <c r="QKY23" s="257"/>
      <c r="QKZ23" s="257"/>
      <c r="QLA23" s="257"/>
      <c r="QLB23" s="257"/>
      <c r="QLC23" s="257"/>
      <c r="QLD23" s="257"/>
      <c r="QLE23" s="257"/>
      <c r="QLF23" s="257"/>
      <c r="QLG23" s="257"/>
      <c r="QLH23" s="257"/>
      <c r="QLI23" s="257"/>
      <c r="QLJ23" s="257"/>
      <c r="QLK23" s="257"/>
      <c r="QLL23" s="257"/>
      <c r="QLM23" s="257"/>
      <c r="QLN23" s="257"/>
      <c r="QLO23" s="257"/>
      <c r="QLP23" s="257"/>
      <c r="QLQ23" s="257"/>
      <c r="QLR23" s="257"/>
      <c r="QLS23" s="257"/>
      <c r="QLT23" s="257"/>
      <c r="QLU23" s="257"/>
      <c r="QLV23" s="257"/>
      <c r="QLW23" s="257"/>
      <c r="QLX23" s="257"/>
      <c r="QLY23" s="257"/>
      <c r="QLZ23" s="257"/>
      <c r="QMA23" s="257"/>
      <c r="QMB23" s="257"/>
      <c r="QMC23" s="257"/>
      <c r="QMD23" s="257"/>
      <c r="QME23" s="257"/>
      <c r="QMF23" s="257"/>
      <c r="QMG23" s="257"/>
      <c r="QMH23" s="257"/>
      <c r="QMI23" s="257"/>
      <c r="QMJ23" s="257"/>
      <c r="QMK23" s="257"/>
      <c r="QML23" s="257"/>
      <c r="QMM23" s="257"/>
      <c r="QMN23" s="257"/>
      <c r="QMO23" s="257"/>
      <c r="QMP23" s="257"/>
      <c r="QMQ23" s="257"/>
      <c r="QMR23" s="257"/>
      <c r="QMS23" s="257"/>
      <c r="QMT23" s="257"/>
      <c r="QMU23" s="257"/>
      <c r="QMV23" s="257"/>
      <c r="QMW23" s="257"/>
      <c r="QMX23" s="257"/>
      <c r="QMY23" s="257"/>
      <c r="QMZ23" s="257"/>
      <c r="QNA23" s="257"/>
      <c r="QNB23" s="257"/>
      <c r="QNC23" s="257"/>
      <c r="QND23" s="257"/>
      <c r="QNE23" s="257"/>
      <c r="QNF23" s="257"/>
      <c r="QNG23" s="257"/>
      <c r="QNH23" s="257"/>
      <c r="QNI23" s="257"/>
      <c r="QNJ23" s="257"/>
      <c r="QNK23" s="257"/>
      <c r="QNL23" s="257"/>
      <c r="QNM23" s="257"/>
      <c r="QNN23" s="257"/>
      <c r="QNO23" s="257"/>
      <c r="QNP23" s="257"/>
      <c r="QNQ23" s="257"/>
      <c r="QNR23" s="257"/>
      <c r="QNS23" s="257"/>
      <c r="QNT23" s="257"/>
      <c r="QNU23" s="257"/>
      <c r="QNV23" s="257"/>
      <c r="QNW23" s="257"/>
      <c r="QNX23" s="257"/>
      <c r="QNY23" s="257"/>
      <c r="QNZ23" s="257"/>
      <c r="QOA23" s="257"/>
      <c r="QOB23" s="257"/>
      <c r="QOC23" s="257"/>
      <c r="QOD23" s="257"/>
      <c r="QOE23" s="257"/>
      <c r="QOF23" s="257"/>
      <c r="QOG23" s="257"/>
      <c r="QOH23" s="257"/>
      <c r="QOI23" s="257"/>
      <c r="QOJ23" s="257"/>
      <c r="QOK23" s="257"/>
      <c r="QOL23" s="257"/>
      <c r="QOM23" s="257"/>
      <c r="QON23" s="257"/>
      <c r="QOO23" s="257"/>
      <c r="QOP23" s="257"/>
      <c r="QOQ23" s="257"/>
      <c r="QOR23" s="257"/>
      <c r="QOS23" s="257"/>
      <c r="QOT23" s="257"/>
      <c r="QOU23" s="257"/>
      <c r="QOV23" s="257"/>
      <c r="QOW23" s="257"/>
      <c r="QOX23" s="257"/>
      <c r="QOY23" s="257"/>
      <c r="QOZ23" s="257"/>
      <c r="QPA23" s="257"/>
      <c r="QPB23" s="257"/>
      <c r="QPC23" s="257"/>
      <c r="QPD23" s="257"/>
      <c r="QPE23" s="257"/>
      <c r="QPF23" s="257"/>
      <c r="QPG23" s="257"/>
      <c r="QPH23" s="257"/>
      <c r="QPI23" s="257"/>
      <c r="QPJ23" s="257"/>
      <c r="QPK23" s="257"/>
      <c r="QPL23" s="257"/>
      <c r="QPM23" s="257"/>
      <c r="QPN23" s="257"/>
      <c r="QPO23" s="257"/>
      <c r="QPP23" s="257"/>
      <c r="QPQ23" s="257"/>
      <c r="QPR23" s="257"/>
      <c r="QPS23" s="257"/>
      <c r="QPT23" s="257"/>
      <c r="QPU23" s="257"/>
      <c r="QPV23" s="257"/>
      <c r="QPW23" s="257"/>
      <c r="QPX23" s="257"/>
      <c r="QPY23" s="257"/>
      <c r="QPZ23" s="257"/>
      <c r="QQA23" s="257"/>
      <c r="QQB23" s="257"/>
      <c r="QQC23" s="257"/>
      <c r="QQD23" s="257"/>
      <c r="QQE23" s="257"/>
      <c r="QQF23" s="257"/>
      <c r="QQG23" s="257"/>
      <c r="QQH23" s="257"/>
      <c r="QQI23" s="257"/>
      <c r="QQJ23" s="257"/>
      <c r="QQK23" s="257"/>
      <c r="QQL23" s="257"/>
      <c r="QQM23" s="257"/>
      <c r="QQN23" s="257"/>
      <c r="QQO23" s="257"/>
      <c r="QQP23" s="257"/>
      <c r="QQQ23" s="257"/>
      <c r="QQR23" s="257"/>
      <c r="QQS23" s="257"/>
      <c r="QQT23" s="257"/>
      <c r="QQU23" s="257"/>
      <c r="QQV23" s="257"/>
      <c r="QQW23" s="257"/>
      <c r="QQX23" s="257"/>
      <c r="QQY23" s="257"/>
      <c r="QQZ23" s="257"/>
      <c r="QRA23" s="257"/>
      <c r="QRB23" s="257"/>
      <c r="QRC23" s="257"/>
      <c r="QRD23" s="257"/>
      <c r="QRE23" s="257"/>
      <c r="QRF23" s="257"/>
      <c r="QRG23" s="257"/>
      <c r="QRH23" s="257"/>
      <c r="QRI23" s="257"/>
      <c r="QRJ23" s="257"/>
      <c r="QRK23" s="257"/>
      <c r="QRL23" s="257"/>
      <c r="QRM23" s="257"/>
      <c r="QRN23" s="257"/>
      <c r="QRO23" s="257"/>
      <c r="QRP23" s="257"/>
      <c r="QRQ23" s="257"/>
      <c r="QRR23" s="257"/>
      <c r="QRS23" s="257"/>
      <c r="QRT23" s="257"/>
      <c r="QRU23" s="257"/>
      <c r="QRV23" s="257"/>
      <c r="QRW23" s="257"/>
      <c r="QRX23" s="257"/>
      <c r="QRY23" s="257"/>
      <c r="QRZ23" s="257"/>
      <c r="QSA23" s="257"/>
      <c r="QSB23" s="257"/>
      <c r="QSC23" s="257"/>
      <c r="QSD23" s="257"/>
      <c r="QSE23" s="257"/>
      <c r="QSF23" s="257"/>
      <c r="QSG23" s="257"/>
      <c r="QSH23" s="257"/>
      <c r="QSI23" s="257"/>
      <c r="QSJ23" s="257"/>
      <c r="QSK23" s="257"/>
      <c r="QSL23" s="257"/>
      <c r="QSM23" s="257"/>
      <c r="QSN23" s="257"/>
      <c r="QSO23" s="257"/>
      <c r="QSP23" s="257"/>
      <c r="QSQ23" s="257"/>
      <c r="QSR23" s="257"/>
      <c r="QSS23" s="257"/>
      <c r="QST23" s="257"/>
      <c r="QSU23" s="257"/>
      <c r="QSV23" s="257"/>
      <c r="QSW23" s="257"/>
      <c r="QSX23" s="257"/>
      <c r="QSY23" s="257"/>
      <c r="QSZ23" s="257"/>
      <c r="QTA23" s="257"/>
      <c r="QTB23" s="257"/>
      <c r="QTC23" s="257"/>
      <c r="QTD23" s="257"/>
      <c r="QTE23" s="257"/>
      <c r="QTF23" s="257"/>
      <c r="QTG23" s="257"/>
      <c r="QTH23" s="257"/>
      <c r="QTI23" s="257"/>
      <c r="QTJ23" s="257"/>
      <c r="QTK23" s="257"/>
      <c r="QTL23" s="257"/>
      <c r="QTM23" s="257"/>
      <c r="QTN23" s="257"/>
      <c r="QTO23" s="257"/>
      <c r="QTP23" s="257"/>
      <c r="QTQ23" s="257"/>
      <c r="QTR23" s="257"/>
      <c r="QTS23" s="257"/>
      <c r="QTT23" s="257"/>
      <c r="QTU23" s="257"/>
      <c r="QTV23" s="257"/>
      <c r="QTW23" s="257"/>
      <c r="QTX23" s="257"/>
      <c r="QTY23" s="257"/>
      <c r="QTZ23" s="257"/>
      <c r="QUA23" s="257"/>
      <c r="QUB23" s="257"/>
      <c r="QUC23" s="257"/>
      <c r="QUD23" s="257"/>
      <c r="QUE23" s="257"/>
      <c r="QUF23" s="257"/>
      <c r="QUG23" s="257"/>
      <c r="QUH23" s="257"/>
      <c r="QUI23" s="257"/>
      <c r="QUJ23" s="257"/>
      <c r="QUK23" s="257"/>
      <c r="QUL23" s="257"/>
      <c r="QUM23" s="257"/>
      <c r="QUN23" s="257"/>
      <c r="QUO23" s="257"/>
      <c r="QUP23" s="257"/>
      <c r="QUQ23" s="257"/>
      <c r="QUR23" s="257"/>
      <c r="QUS23" s="257"/>
      <c r="QUT23" s="257"/>
      <c r="QUU23" s="257"/>
      <c r="QUV23" s="257"/>
      <c r="QUW23" s="257"/>
      <c r="QUX23" s="257"/>
      <c r="QUY23" s="257"/>
      <c r="QUZ23" s="257"/>
      <c r="QVA23" s="257"/>
      <c r="QVB23" s="257"/>
      <c r="QVC23" s="257"/>
      <c r="QVD23" s="257"/>
      <c r="QVE23" s="257"/>
      <c r="QVF23" s="257"/>
      <c r="QVG23" s="257"/>
      <c r="QVH23" s="257"/>
      <c r="QVI23" s="257"/>
      <c r="QVJ23" s="257"/>
      <c r="QVK23" s="257"/>
      <c r="QVL23" s="257"/>
      <c r="QVM23" s="257"/>
      <c r="QVN23" s="257"/>
      <c r="QVO23" s="257"/>
      <c r="QVP23" s="257"/>
      <c r="QVQ23" s="257"/>
      <c r="QVR23" s="257"/>
      <c r="QVS23" s="257"/>
      <c r="QVT23" s="257"/>
      <c r="QVU23" s="257"/>
      <c r="QVV23" s="257"/>
      <c r="QVW23" s="257"/>
      <c r="QVX23" s="257"/>
      <c r="QVY23" s="257"/>
      <c r="QVZ23" s="257"/>
      <c r="QWA23" s="257"/>
      <c r="QWB23" s="257"/>
      <c r="QWC23" s="257"/>
      <c r="QWD23" s="257"/>
      <c r="QWE23" s="257"/>
      <c r="QWF23" s="257"/>
      <c r="QWG23" s="257"/>
      <c r="QWH23" s="257"/>
      <c r="QWI23" s="257"/>
      <c r="QWJ23" s="257"/>
      <c r="QWK23" s="257"/>
      <c r="QWL23" s="257"/>
      <c r="QWM23" s="257"/>
      <c r="QWN23" s="257"/>
      <c r="QWO23" s="257"/>
      <c r="QWP23" s="257"/>
      <c r="QWQ23" s="257"/>
      <c r="QWR23" s="257"/>
      <c r="QWS23" s="257"/>
      <c r="QWT23" s="257"/>
      <c r="QWU23" s="257"/>
      <c r="QWV23" s="257"/>
      <c r="QWW23" s="257"/>
      <c r="QWX23" s="257"/>
      <c r="QWY23" s="257"/>
      <c r="QWZ23" s="257"/>
      <c r="QXA23" s="257"/>
      <c r="QXB23" s="257"/>
      <c r="QXC23" s="257"/>
      <c r="QXD23" s="257"/>
      <c r="QXE23" s="257"/>
      <c r="QXF23" s="257"/>
      <c r="QXG23" s="257"/>
      <c r="QXH23" s="257"/>
      <c r="QXI23" s="257"/>
      <c r="QXJ23" s="257"/>
      <c r="QXK23" s="257"/>
      <c r="QXL23" s="257"/>
      <c r="QXM23" s="257"/>
      <c r="QXN23" s="257"/>
      <c r="QXO23" s="257"/>
      <c r="QXP23" s="257"/>
      <c r="QXQ23" s="257"/>
      <c r="QXR23" s="257"/>
      <c r="QXS23" s="257"/>
      <c r="QXT23" s="257"/>
      <c r="QXU23" s="257"/>
      <c r="QXV23" s="257"/>
      <c r="QXW23" s="257"/>
      <c r="QXX23" s="257"/>
      <c r="QXY23" s="257"/>
      <c r="QXZ23" s="257"/>
      <c r="QYA23" s="257"/>
      <c r="QYB23" s="257"/>
      <c r="QYC23" s="257"/>
      <c r="QYD23" s="257"/>
      <c r="QYE23" s="257"/>
      <c r="QYF23" s="257"/>
      <c r="QYG23" s="257"/>
      <c r="QYH23" s="257"/>
      <c r="QYI23" s="257"/>
      <c r="QYJ23" s="257"/>
      <c r="QYK23" s="257"/>
      <c r="QYL23" s="257"/>
      <c r="QYM23" s="257"/>
      <c r="QYN23" s="257"/>
      <c r="QYO23" s="257"/>
      <c r="QYP23" s="257"/>
      <c r="QYQ23" s="257"/>
      <c r="QYR23" s="257"/>
      <c r="QYS23" s="257"/>
      <c r="QYT23" s="257"/>
      <c r="QYU23" s="257"/>
      <c r="QYV23" s="257"/>
      <c r="QYW23" s="257"/>
      <c r="QYX23" s="257"/>
      <c r="QYY23" s="257"/>
      <c r="QYZ23" s="257"/>
      <c r="QZA23" s="257"/>
      <c r="QZB23" s="257"/>
      <c r="QZC23" s="257"/>
      <c r="QZD23" s="257"/>
      <c r="QZE23" s="257"/>
      <c r="QZF23" s="257"/>
      <c r="QZG23" s="257"/>
      <c r="QZH23" s="257"/>
      <c r="QZI23" s="257"/>
      <c r="QZJ23" s="257"/>
      <c r="QZK23" s="257"/>
      <c r="QZL23" s="257"/>
      <c r="QZM23" s="257"/>
      <c r="QZN23" s="257"/>
      <c r="QZO23" s="257"/>
      <c r="QZP23" s="257"/>
      <c r="QZQ23" s="257"/>
      <c r="QZR23" s="257"/>
      <c r="QZS23" s="257"/>
      <c r="QZT23" s="257"/>
      <c r="QZU23" s="257"/>
      <c r="QZV23" s="257"/>
      <c r="QZW23" s="257"/>
      <c r="QZX23" s="257"/>
      <c r="QZY23" s="257"/>
      <c r="QZZ23" s="257"/>
      <c r="RAA23" s="257"/>
      <c r="RAB23" s="257"/>
      <c r="RAC23" s="257"/>
      <c r="RAD23" s="257"/>
      <c r="RAE23" s="257"/>
      <c r="RAF23" s="257"/>
      <c r="RAG23" s="257"/>
      <c r="RAH23" s="257"/>
      <c r="RAI23" s="257"/>
      <c r="RAJ23" s="257"/>
      <c r="RAK23" s="257"/>
      <c r="RAL23" s="257"/>
      <c r="RAM23" s="257"/>
      <c r="RAN23" s="257"/>
      <c r="RAO23" s="257"/>
      <c r="RAP23" s="257"/>
      <c r="RAQ23" s="257"/>
      <c r="RAR23" s="257"/>
      <c r="RAS23" s="257"/>
      <c r="RAT23" s="257"/>
      <c r="RAU23" s="257"/>
      <c r="RAV23" s="257"/>
      <c r="RAW23" s="257"/>
      <c r="RAX23" s="257"/>
      <c r="RAY23" s="257"/>
      <c r="RAZ23" s="257"/>
      <c r="RBA23" s="257"/>
      <c r="RBB23" s="257"/>
      <c r="RBC23" s="257"/>
      <c r="RBD23" s="257"/>
      <c r="RBE23" s="257"/>
      <c r="RBF23" s="257"/>
      <c r="RBG23" s="257"/>
      <c r="RBH23" s="257"/>
      <c r="RBI23" s="257"/>
      <c r="RBJ23" s="257"/>
      <c r="RBK23" s="257"/>
      <c r="RBL23" s="257"/>
      <c r="RBM23" s="257"/>
      <c r="RBN23" s="257"/>
      <c r="RBO23" s="257"/>
      <c r="RBP23" s="257"/>
      <c r="RBQ23" s="257"/>
      <c r="RBR23" s="257"/>
      <c r="RBS23" s="257"/>
      <c r="RBT23" s="257"/>
      <c r="RBU23" s="257"/>
      <c r="RBV23" s="257"/>
      <c r="RBW23" s="257"/>
      <c r="RBX23" s="257"/>
      <c r="RBY23" s="257"/>
      <c r="RBZ23" s="257"/>
      <c r="RCA23" s="257"/>
      <c r="RCB23" s="257"/>
      <c r="RCC23" s="257"/>
      <c r="RCD23" s="257"/>
      <c r="RCE23" s="257"/>
      <c r="RCF23" s="257"/>
      <c r="RCG23" s="257"/>
      <c r="RCH23" s="257"/>
      <c r="RCI23" s="257"/>
      <c r="RCJ23" s="257"/>
      <c r="RCK23" s="257"/>
      <c r="RCL23" s="257"/>
      <c r="RCM23" s="257"/>
      <c r="RCN23" s="257"/>
      <c r="RCO23" s="257"/>
      <c r="RCP23" s="257"/>
      <c r="RCQ23" s="257"/>
      <c r="RCR23" s="257"/>
      <c r="RCS23" s="257"/>
      <c r="RCT23" s="257"/>
      <c r="RCU23" s="257"/>
      <c r="RCV23" s="257"/>
      <c r="RCW23" s="257"/>
      <c r="RCX23" s="257"/>
      <c r="RCY23" s="257"/>
      <c r="RCZ23" s="257"/>
      <c r="RDA23" s="257"/>
      <c r="RDB23" s="257"/>
      <c r="RDC23" s="257"/>
      <c r="RDD23" s="257"/>
      <c r="RDE23" s="257"/>
      <c r="RDF23" s="257"/>
      <c r="RDG23" s="257"/>
      <c r="RDH23" s="257"/>
      <c r="RDI23" s="257"/>
      <c r="RDJ23" s="257"/>
      <c r="RDK23" s="257"/>
      <c r="RDL23" s="257"/>
      <c r="RDM23" s="257"/>
      <c r="RDN23" s="257"/>
      <c r="RDO23" s="257"/>
      <c r="RDP23" s="257"/>
      <c r="RDQ23" s="257"/>
      <c r="RDR23" s="257"/>
      <c r="RDS23" s="257"/>
      <c r="RDT23" s="257"/>
      <c r="RDU23" s="257"/>
      <c r="RDV23" s="257"/>
      <c r="RDW23" s="257"/>
      <c r="RDX23" s="257"/>
      <c r="RDY23" s="257"/>
      <c r="RDZ23" s="257"/>
      <c r="REA23" s="257"/>
      <c r="REB23" s="257"/>
      <c r="REC23" s="257"/>
      <c r="RED23" s="257"/>
      <c r="REE23" s="257"/>
      <c r="REF23" s="257"/>
      <c r="REG23" s="257"/>
      <c r="REH23" s="257"/>
      <c r="REI23" s="257"/>
      <c r="REJ23" s="257"/>
      <c r="REK23" s="257"/>
      <c r="REL23" s="257"/>
      <c r="REM23" s="257"/>
      <c r="REN23" s="257"/>
      <c r="REO23" s="257"/>
      <c r="REP23" s="257"/>
      <c r="REQ23" s="257"/>
      <c r="RER23" s="257"/>
      <c r="RES23" s="257"/>
      <c r="RET23" s="257"/>
      <c r="REU23" s="257"/>
      <c r="REV23" s="257"/>
      <c r="REW23" s="257"/>
      <c r="REX23" s="257"/>
      <c r="REY23" s="257"/>
      <c r="REZ23" s="257"/>
      <c r="RFA23" s="257"/>
      <c r="RFB23" s="257"/>
      <c r="RFC23" s="257"/>
      <c r="RFD23" s="257"/>
      <c r="RFE23" s="257"/>
      <c r="RFF23" s="257"/>
      <c r="RFG23" s="257"/>
      <c r="RFH23" s="257"/>
      <c r="RFI23" s="257"/>
      <c r="RFJ23" s="257"/>
      <c r="RFK23" s="257"/>
      <c r="RFL23" s="257"/>
      <c r="RFM23" s="257"/>
      <c r="RFN23" s="257"/>
      <c r="RFO23" s="257"/>
      <c r="RFP23" s="257"/>
      <c r="RFQ23" s="257"/>
      <c r="RFR23" s="257"/>
      <c r="RFS23" s="257"/>
      <c r="RFT23" s="257"/>
      <c r="RFU23" s="257"/>
      <c r="RFV23" s="257"/>
      <c r="RFW23" s="257"/>
      <c r="RFX23" s="257"/>
      <c r="RFY23" s="257"/>
      <c r="RFZ23" s="257"/>
      <c r="RGA23" s="257"/>
      <c r="RGB23" s="257"/>
      <c r="RGC23" s="257"/>
      <c r="RGD23" s="257"/>
      <c r="RGE23" s="257"/>
      <c r="RGF23" s="257"/>
      <c r="RGG23" s="257"/>
      <c r="RGH23" s="257"/>
      <c r="RGI23" s="257"/>
      <c r="RGJ23" s="257"/>
      <c r="RGK23" s="257"/>
      <c r="RGL23" s="257"/>
      <c r="RGM23" s="257"/>
      <c r="RGN23" s="257"/>
      <c r="RGO23" s="257"/>
      <c r="RGP23" s="257"/>
      <c r="RGQ23" s="257"/>
      <c r="RGR23" s="257"/>
      <c r="RGS23" s="257"/>
      <c r="RGT23" s="257"/>
      <c r="RGU23" s="257"/>
      <c r="RGV23" s="257"/>
      <c r="RGW23" s="257"/>
      <c r="RGX23" s="257"/>
      <c r="RGY23" s="257"/>
      <c r="RGZ23" s="257"/>
      <c r="RHA23" s="257"/>
      <c r="RHB23" s="257"/>
      <c r="RHC23" s="257"/>
      <c r="RHD23" s="257"/>
      <c r="RHE23" s="257"/>
      <c r="RHF23" s="257"/>
      <c r="RHG23" s="257"/>
      <c r="RHH23" s="257"/>
      <c r="RHI23" s="257"/>
      <c r="RHJ23" s="257"/>
      <c r="RHK23" s="257"/>
      <c r="RHL23" s="257"/>
      <c r="RHM23" s="257"/>
      <c r="RHN23" s="257"/>
      <c r="RHO23" s="257"/>
      <c r="RHP23" s="257"/>
      <c r="RHQ23" s="257"/>
      <c r="RHR23" s="257"/>
      <c r="RHS23" s="257"/>
      <c r="RHT23" s="257"/>
      <c r="RHU23" s="257"/>
      <c r="RHV23" s="257"/>
      <c r="RHW23" s="257"/>
      <c r="RHX23" s="257"/>
      <c r="RHY23" s="257"/>
      <c r="RHZ23" s="257"/>
      <c r="RIA23" s="257"/>
      <c r="RIB23" s="257"/>
      <c r="RIC23" s="257"/>
      <c r="RID23" s="257"/>
      <c r="RIE23" s="257"/>
      <c r="RIF23" s="257"/>
      <c r="RIG23" s="257"/>
      <c r="RIH23" s="257"/>
      <c r="RII23" s="257"/>
      <c r="RIJ23" s="257"/>
      <c r="RIK23" s="257"/>
      <c r="RIL23" s="257"/>
      <c r="RIM23" s="257"/>
      <c r="RIN23" s="257"/>
      <c r="RIO23" s="257"/>
      <c r="RIP23" s="257"/>
      <c r="RIQ23" s="257"/>
      <c r="RIR23" s="257"/>
      <c r="RIS23" s="257"/>
      <c r="RIT23" s="257"/>
      <c r="RIU23" s="257"/>
      <c r="RIV23" s="257"/>
      <c r="RIW23" s="257"/>
      <c r="RIX23" s="257"/>
      <c r="RIY23" s="257"/>
      <c r="RIZ23" s="257"/>
      <c r="RJA23" s="257"/>
      <c r="RJB23" s="257"/>
      <c r="RJC23" s="257"/>
      <c r="RJD23" s="257"/>
      <c r="RJE23" s="257"/>
      <c r="RJF23" s="257"/>
      <c r="RJG23" s="257"/>
      <c r="RJH23" s="257"/>
      <c r="RJI23" s="257"/>
      <c r="RJJ23" s="257"/>
      <c r="RJK23" s="257"/>
      <c r="RJL23" s="257"/>
      <c r="RJM23" s="257"/>
      <c r="RJN23" s="257"/>
      <c r="RJO23" s="257"/>
      <c r="RJP23" s="257"/>
      <c r="RJQ23" s="257"/>
      <c r="RJR23" s="257"/>
      <c r="RJS23" s="257"/>
      <c r="RJT23" s="257"/>
      <c r="RJU23" s="257"/>
      <c r="RJV23" s="257"/>
      <c r="RJW23" s="257"/>
      <c r="RJX23" s="257"/>
      <c r="RJY23" s="257"/>
      <c r="RJZ23" s="257"/>
      <c r="RKA23" s="257"/>
      <c r="RKB23" s="257"/>
      <c r="RKC23" s="257"/>
      <c r="RKD23" s="257"/>
      <c r="RKE23" s="257"/>
      <c r="RKF23" s="257"/>
      <c r="RKG23" s="257"/>
      <c r="RKH23" s="257"/>
      <c r="RKI23" s="257"/>
      <c r="RKJ23" s="257"/>
      <c r="RKK23" s="257"/>
      <c r="RKL23" s="257"/>
      <c r="RKM23" s="257"/>
      <c r="RKN23" s="257"/>
      <c r="RKO23" s="257"/>
      <c r="RKP23" s="257"/>
      <c r="RKQ23" s="257"/>
      <c r="RKR23" s="257"/>
      <c r="RKS23" s="257"/>
      <c r="RKT23" s="257"/>
      <c r="RKU23" s="257"/>
      <c r="RKV23" s="257"/>
      <c r="RKW23" s="257"/>
      <c r="RKX23" s="257"/>
      <c r="RKY23" s="257"/>
      <c r="RKZ23" s="257"/>
      <c r="RLA23" s="257"/>
      <c r="RLB23" s="257"/>
      <c r="RLC23" s="257"/>
      <c r="RLD23" s="257"/>
      <c r="RLE23" s="257"/>
      <c r="RLF23" s="257"/>
      <c r="RLG23" s="257"/>
      <c r="RLH23" s="257"/>
      <c r="RLI23" s="257"/>
      <c r="RLJ23" s="257"/>
      <c r="RLK23" s="257"/>
      <c r="RLL23" s="257"/>
      <c r="RLM23" s="257"/>
      <c r="RLN23" s="257"/>
      <c r="RLO23" s="257"/>
      <c r="RLP23" s="257"/>
      <c r="RLQ23" s="257"/>
      <c r="RLR23" s="257"/>
      <c r="RLS23" s="257"/>
      <c r="RLT23" s="257"/>
      <c r="RLU23" s="257"/>
      <c r="RLV23" s="257"/>
      <c r="RLW23" s="257"/>
      <c r="RLX23" s="257"/>
      <c r="RLY23" s="257"/>
      <c r="RLZ23" s="257"/>
      <c r="RMA23" s="257"/>
      <c r="RMB23" s="257"/>
      <c r="RMC23" s="257"/>
      <c r="RMD23" s="257"/>
      <c r="RME23" s="257"/>
      <c r="RMF23" s="257"/>
      <c r="RMG23" s="257"/>
      <c r="RMH23" s="257"/>
      <c r="RMI23" s="257"/>
      <c r="RMJ23" s="257"/>
      <c r="RMK23" s="257"/>
      <c r="RML23" s="257"/>
      <c r="RMM23" s="257"/>
      <c r="RMN23" s="257"/>
      <c r="RMO23" s="257"/>
      <c r="RMP23" s="257"/>
      <c r="RMQ23" s="257"/>
      <c r="RMR23" s="257"/>
      <c r="RMS23" s="257"/>
      <c r="RMT23" s="257"/>
      <c r="RMU23" s="257"/>
      <c r="RMV23" s="257"/>
      <c r="RMW23" s="257"/>
      <c r="RMX23" s="257"/>
      <c r="RMY23" s="257"/>
      <c r="RMZ23" s="257"/>
      <c r="RNA23" s="257"/>
      <c r="RNB23" s="257"/>
      <c r="RNC23" s="257"/>
      <c r="RND23" s="257"/>
      <c r="RNE23" s="257"/>
      <c r="RNF23" s="257"/>
      <c r="RNG23" s="257"/>
      <c r="RNH23" s="257"/>
      <c r="RNI23" s="257"/>
      <c r="RNJ23" s="257"/>
      <c r="RNK23" s="257"/>
      <c r="RNL23" s="257"/>
      <c r="RNM23" s="257"/>
      <c r="RNN23" s="257"/>
      <c r="RNO23" s="257"/>
      <c r="RNP23" s="257"/>
      <c r="RNQ23" s="257"/>
      <c r="RNR23" s="257"/>
      <c r="RNS23" s="257"/>
      <c r="RNT23" s="257"/>
      <c r="RNU23" s="257"/>
      <c r="RNV23" s="257"/>
      <c r="RNW23" s="257"/>
      <c r="RNX23" s="257"/>
      <c r="RNY23" s="257"/>
      <c r="RNZ23" s="257"/>
      <c r="ROA23" s="257"/>
      <c r="ROB23" s="257"/>
      <c r="ROC23" s="257"/>
      <c r="ROD23" s="257"/>
      <c r="ROE23" s="257"/>
      <c r="ROF23" s="257"/>
      <c r="ROG23" s="257"/>
      <c r="ROH23" s="257"/>
      <c r="ROI23" s="257"/>
      <c r="ROJ23" s="257"/>
      <c r="ROK23" s="257"/>
      <c r="ROL23" s="257"/>
      <c r="ROM23" s="257"/>
      <c r="RON23" s="257"/>
      <c r="ROO23" s="257"/>
      <c r="ROP23" s="257"/>
      <c r="ROQ23" s="257"/>
      <c r="ROR23" s="257"/>
      <c r="ROS23" s="257"/>
      <c r="ROT23" s="257"/>
      <c r="ROU23" s="257"/>
      <c r="ROV23" s="257"/>
      <c r="ROW23" s="257"/>
      <c r="ROX23" s="257"/>
      <c r="ROY23" s="257"/>
      <c r="ROZ23" s="257"/>
      <c r="RPA23" s="257"/>
      <c r="RPB23" s="257"/>
      <c r="RPC23" s="257"/>
      <c r="RPD23" s="257"/>
      <c r="RPE23" s="257"/>
      <c r="RPF23" s="257"/>
      <c r="RPG23" s="257"/>
      <c r="RPH23" s="257"/>
      <c r="RPI23" s="257"/>
      <c r="RPJ23" s="257"/>
      <c r="RPK23" s="257"/>
      <c r="RPL23" s="257"/>
      <c r="RPM23" s="257"/>
      <c r="RPN23" s="257"/>
      <c r="RPO23" s="257"/>
      <c r="RPP23" s="257"/>
      <c r="RPQ23" s="257"/>
      <c r="RPR23" s="257"/>
      <c r="RPS23" s="257"/>
      <c r="RPT23" s="257"/>
      <c r="RPU23" s="257"/>
      <c r="RPV23" s="257"/>
      <c r="RPW23" s="257"/>
      <c r="RPX23" s="257"/>
      <c r="RPY23" s="257"/>
      <c r="RPZ23" s="257"/>
      <c r="RQA23" s="257"/>
      <c r="RQB23" s="257"/>
      <c r="RQC23" s="257"/>
      <c r="RQD23" s="257"/>
      <c r="RQE23" s="257"/>
      <c r="RQF23" s="257"/>
      <c r="RQG23" s="257"/>
      <c r="RQH23" s="257"/>
      <c r="RQI23" s="257"/>
      <c r="RQJ23" s="257"/>
      <c r="RQK23" s="257"/>
      <c r="RQL23" s="257"/>
      <c r="RQM23" s="257"/>
      <c r="RQN23" s="257"/>
      <c r="RQO23" s="257"/>
      <c r="RQP23" s="257"/>
      <c r="RQQ23" s="257"/>
      <c r="RQR23" s="257"/>
      <c r="RQS23" s="257"/>
      <c r="RQT23" s="257"/>
      <c r="RQU23" s="257"/>
      <c r="RQV23" s="257"/>
      <c r="RQW23" s="257"/>
      <c r="RQX23" s="257"/>
      <c r="RQY23" s="257"/>
      <c r="RQZ23" s="257"/>
      <c r="RRA23" s="257"/>
      <c r="RRB23" s="257"/>
      <c r="RRC23" s="257"/>
      <c r="RRD23" s="257"/>
      <c r="RRE23" s="257"/>
      <c r="RRF23" s="257"/>
      <c r="RRG23" s="257"/>
      <c r="RRH23" s="257"/>
      <c r="RRI23" s="257"/>
      <c r="RRJ23" s="257"/>
      <c r="RRK23" s="257"/>
      <c r="RRL23" s="257"/>
      <c r="RRM23" s="257"/>
      <c r="RRN23" s="257"/>
      <c r="RRO23" s="257"/>
      <c r="RRP23" s="257"/>
      <c r="RRQ23" s="257"/>
      <c r="RRR23" s="257"/>
      <c r="RRS23" s="257"/>
      <c r="RRT23" s="257"/>
      <c r="RRU23" s="257"/>
      <c r="RRV23" s="257"/>
      <c r="RRW23" s="257"/>
      <c r="RRX23" s="257"/>
      <c r="RRY23" s="257"/>
      <c r="RRZ23" s="257"/>
      <c r="RSA23" s="257"/>
      <c r="RSB23" s="257"/>
      <c r="RSC23" s="257"/>
      <c r="RSD23" s="257"/>
      <c r="RSE23" s="257"/>
      <c r="RSF23" s="257"/>
      <c r="RSG23" s="257"/>
      <c r="RSH23" s="257"/>
      <c r="RSI23" s="257"/>
      <c r="RSJ23" s="257"/>
      <c r="RSK23" s="257"/>
      <c r="RSL23" s="257"/>
      <c r="RSM23" s="257"/>
      <c r="RSN23" s="257"/>
      <c r="RSO23" s="257"/>
      <c r="RSP23" s="257"/>
      <c r="RSQ23" s="257"/>
      <c r="RSR23" s="257"/>
      <c r="RSS23" s="257"/>
      <c r="RST23" s="257"/>
      <c r="RSU23" s="257"/>
      <c r="RSV23" s="257"/>
      <c r="RSW23" s="257"/>
      <c r="RSX23" s="257"/>
      <c r="RSY23" s="257"/>
      <c r="RSZ23" s="257"/>
      <c r="RTA23" s="257"/>
      <c r="RTB23" s="257"/>
      <c r="RTC23" s="257"/>
      <c r="RTD23" s="257"/>
      <c r="RTE23" s="257"/>
      <c r="RTF23" s="257"/>
      <c r="RTG23" s="257"/>
      <c r="RTH23" s="257"/>
      <c r="RTI23" s="257"/>
      <c r="RTJ23" s="257"/>
      <c r="RTK23" s="257"/>
      <c r="RTL23" s="257"/>
      <c r="RTM23" s="257"/>
      <c r="RTN23" s="257"/>
      <c r="RTO23" s="257"/>
      <c r="RTP23" s="257"/>
      <c r="RTQ23" s="257"/>
      <c r="RTR23" s="257"/>
      <c r="RTS23" s="257"/>
      <c r="RTT23" s="257"/>
      <c r="RTU23" s="257"/>
      <c r="RTV23" s="257"/>
      <c r="RTW23" s="257"/>
      <c r="RTX23" s="257"/>
      <c r="RTY23" s="257"/>
      <c r="RTZ23" s="257"/>
      <c r="RUA23" s="257"/>
      <c r="RUB23" s="257"/>
      <c r="RUC23" s="257"/>
      <c r="RUD23" s="257"/>
      <c r="RUE23" s="257"/>
      <c r="RUF23" s="257"/>
      <c r="RUG23" s="257"/>
      <c r="RUH23" s="257"/>
      <c r="RUI23" s="257"/>
      <c r="RUJ23" s="257"/>
      <c r="RUK23" s="257"/>
      <c r="RUL23" s="257"/>
      <c r="RUM23" s="257"/>
      <c r="RUN23" s="257"/>
      <c r="RUO23" s="257"/>
      <c r="RUP23" s="257"/>
      <c r="RUQ23" s="257"/>
      <c r="RUR23" s="257"/>
      <c r="RUS23" s="257"/>
      <c r="RUT23" s="257"/>
      <c r="RUU23" s="257"/>
      <c r="RUV23" s="257"/>
      <c r="RUW23" s="257"/>
      <c r="RUX23" s="257"/>
      <c r="RUY23" s="257"/>
      <c r="RUZ23" s="257"/>
      <c r="RVA23" s="257"/>
      <c r="RVB23" s="257"/>
      <c r="RVC23" s="257"/>
      <c r="RVD23" s="257"/>
      <c r="RVE23" s="257"/>
      <c r="RVF23" s="257"/>
      <c r="RVG23" s="257"/>
      <c r="RVH23" s="257"/>
      <c r="RVI23" s="257"/>
      <c r="RVJ23" s="257"/>
      <c r="RVK23" s="257"/>
      <c r="RVL23" s="257"/>
      <c r="RVM23" s="257"/>
      <c r="RVN23" s="257"/>
      <c r="RVO23" s="257"/>
      <c r="RVP23" s="257"/>
      <c r="RVQ23" s="257"/>
      <c r="RVR23" s="257"/>
      <c r="RVS23" s="257"/>
      <c r="RVT23" s="257"/>
      <c r="RVU23" s="257"/>
      <c r="RVV23" s="257"/>
      <c r="RVW23" s="257"/>
      <c r="RVX23" s="257"/>
      <c r="RVY23" s="257"/>
      <c r="RVZ23" s="257"/>
      <c r="RWA23" s="257"/>
      <c r="RWB23" s="257"/>
      <c r="RWC23" s="257"/>
      <c r="RWD23" s="257"/>
      <c r="RWE23" s="257"/>
      <c r="RWF23" s="257"/>
      <c r="RWG23" s="257"/>
      <c r="RWH23" s="257"/>
      <c r="RWI23" s="257"/>
      <c r="RWJ23" s="257"/>
      <c r="RWK23" s="257"/>
      <c r="RWL23" s="257"/>
      <c r="RWM23" s="257"/>
      <c r="RWN23" s="257"/>
      <c r="RWO23" s="257"/>
      <c r="RWP23" s="257"/>
      <c r="RWQ23" s="257"/>
      <c r="RWR23" s="257"/>
      <c r="RWS23" s="257"/>
      <c r="RWT23" s="257"/>
      <c r="RWU23" s="257"/>
      <c r="RWV23" s="257"/>
      <c r="RWW23" s="257"/>
      <c r="RWX23" s="257"/>
      <c r="RWY23" s="257"/>
      <c r="RWZ23" s="257"/>
      <c r="RXA23" s="257"/>
      <c r="RXB23" s="257"/>
      <c r="RXC23" s="257"/>
      <c r="RXD23" s="257"/>
      <c r="RXE23" s="257"/>
      <c r="RXF23" s="257"/>
      <c r="RXG23" s="257"/>
      <c r="RXH23" s="257"/>
      <c r="RXI23" s="257"/>
      <c r="RXJ23" s="257"/>
      <c r="RXK23" s="257"/>
      <c r="RXL23" s="257"/>
      <c r="RXM23" s="257"/>
      <c r="RXN23" s="257"/>
      <c r="RXO23" s="257"/>
      <c r="RXP23" s="257"/>
      <c r="RXQ23" s="257"/>
      <c r="RXR23" s="257"/>
      <c r="RXS23" s="257"/>
      <c r="RXT23" s="257"/>
      <c r="RXU23" s="257"/>
      <c r="RXV23" s="257"/>
      <c r="RXW23" s="257"/>
      <c r="RXX23" s="257"/>
      <c r="RXY23" s="257"/>
      <c r="RXZ23" s="257"/>
      <c r="RYA23" s="257"/>
      <c r="RYB23" s="257"/>
      <c r="RYC23" s="257"/>
      <c r="RYD23" s="257"/>
      <c r="RYE23" s="257"/>
      <c r="RYF23" s="257"/>
      <c r="RYG23" s="257"/>
      <c r="RYH23" s="257"/>
      <c r="RYI23" s="257"/>
      <c r="RYJ23" s="257"/>
      <c r="RYK23" s="257"/>
      <c r="RYL23" s="257"/>
      <c r="RYM23" s="257"/>
      <c r="RYN23" s="257"/>
      <c r="RYO23" s="257"/>
      <c r="RYP23" s="257"/>
      <c r="RYQ23" s="257"/>
      <c r="RYR23" s="257"/>
      <c r="RYS23" s="257"/>
      <c r="RYT23" s="257"/>
      <c r="RYU23" s="257"/>
      <c r="RYV23" s="257"/>
      <c r="RYW23" s="257"/>
      <c r="RYX23" s="257"/>
      <c r="RYY23" s="257"/>
      <c r="RYZ23" s="257"/>
      <c r="RZA23" s="257"/>
      <c r="RZB23" s="257"/>
      <c r="RZC23" s="257"/>
      <c r="RZD23" s="257"/>
      <c r="RZE23" s="257"/>
      <c r="RZF23" s="257"/>
      <c r="RZG23" s="257"/>
      <c r="RZH23" s="257"/>
      <c r="RZI23" s="257"/>
      <c r="RZJ23" s="257"/>
      <c r="RZK23" s="257"/>
      <c r="RZL23" s="257"/>
      <c r="RZM23" s="257"/>
      <c r="RZN23" s="257"/>
      <c r="RZO23" s="257"/>
      <c r="RZP23" s="257"/>
      <c r="RZQ23" s="257"/>
      <c r="RZR23" s="257"/>
      <c r="RZS23" s="257"/>
      <c r="RZT23" s="257"/>
      <c r="RZU23" s="257"/>
      <c r="RZV23" s="257"/>
      <c r="RZW23" s="257"/>
      <c r="RZX23" s="257"/>
      <c r="RZY23" s="257"/>
      <c r="RZZ23" s="257"/>
      <c r="SAA23" s="257"/>
      <c r="SAB23" s="257"/>
      <c r="SAC23" s="257"/>
      <c r="SAD23" s="257"/>
      <c r="SAE23" s="257"/>
      <c r="SAF23" s="257"/>
      <c r="SAG23" s="257"/>
      <c r="SAH23" s="257"/>
      <c r="SAI23" s="257"/>
      <c r="SAJ23" s="257"/>
      <c r="SAK23" s="257"/>
      <c r="SAL23" s="257"/>
      <c r="SAM23" s="257"/>
      <c r="SAN23" s="257"/>
      <c r="SAO23" s="257"/>
      <c r="SAP23" s="257"/>
      <c r="SAQ23" s="257"/>
      <c r="SAR23" s="257"/>
      <c r="SAS23" s="257"/>
      <c r="SAT23" s="257"/>
      <c r="SAU23" s="257"/>
      <c r="SAV23" s="257"/>
      <c r="SAW23" s="257"/>
      <c r="SAX23" s="257"/>
      <c r="SAY23" s="257"/>
      <c r="SAZ23" s="257"/>
      <c r="SBA23" s="257"/>
      <c r="SBB23" s="257"/>
      <c r="SBC23" s="257"/>
      <c r="SBD23" s="257"/>
      <c r="SBE23" s="257"/>
      <c r="SBF23" s="257"/>
      <c r="SBG23" s="257"/>
      <c r="SBH23" s="257"/>
      <c r="SBI23" s="257"/>
      <c r="SBJ23" s="257"/>
      <c r="SBK23" s="257"/>
      <c r="SBL23" s="257"/>
      <c r="SBM23" s="257"/>
      <c r="SBN23" s="257"/>
      <c r="SBO23" s="257"/>
      <c r="SBP23" s="257"/>
      <c r="SBQ23" s="257"/>
      <c r="SBR23" s="257"/>
      <c r="SBS23" s="257"/>
      <c r="SBT23" s="257"/>
      <c r="SBU23" s="257"/>
      <c r="SBV23" s="257"/>
      <c r="SBW23" s="257"/>
      <c r="SBX23" s="257"/>
      <c r="SBY23" s="257"/>
      <c r="SBZ23" s="257"/>
      <c r="SCA23" s="257"/>
      <c r="SCB23" s="257"/>
      <c r="SCC23" s="257"/>
      <c r="SCD23" s="257"/>
      <c r="SCE23" s="257"/>
      <c r="SCF23" s="257"/>
      <c r="SCG23" s="257"/>
      <c r="SCH23" s="257"/>
      <c r="SCI23" s="257"/>
      <c r="SCJ23" s="257"/>
      <c r="SCK23" s="257"/>
      <c r="SCL23" s="257"/>
      <c r="SCM23" s="257"/>
      <c r="SCN23" s="257"/>
      <c r="SCO23" s="257"/>
      <c r="SCP23" s="257"/>
      <c r="SCQ23" s="257"/>
      <c r="SCR23" s="257"/>
      <c r="SCS23" s="257"/>
      <c r="SCT23" s="257"/>
      <c r="SCU23" s="257"/>
      <c r="SCV23" s="257"/>
      <c r="SCW23" s="257"/>
      <c r="SCX23" s="257"/>
      <c r="SCY23" s="257"/>
      <c r="SCZ23" s="257"/>
      <c r="SDA23" s="257"/>
      <c r="SDB23" s="257"/>
      <c r="SDC23" s="257"/>
      <c r="SDD23" s="257"/>
      <c r="SDE23" s="257"/>
      <c r="SDF23" s="257"/>
      <c r="SDG23" s="257"/>
      <c r="SDH23" s="257"/>
      <c r="SDI23" s="257"/>
      <c r="SDJ23" s="257"/>
      <c r="SDK23" s="257"/>
      <c r="SDL23" s="257"/>
      <c r="SDM23" s="257"/>
      <c r="SDN23" s="257"/>
      <c r="SDO23" s="257"/>
      <c r="SDP23" s="257"/>
      <c r="SDQ23" s="257"/>
      <c r="SDR23" s="257"/>
      <c r="SDS23" s="257"/>
      <c r="SDT23" s="257"/>
      <c r="SDU23" s="257"/>
      <c r="SDV23" s="257"/>
      <c r="SDW23" s="257"/>
      <c r="SDX23" s="257"/>
      <c r="SDY23" s="257"/>
      <c r="SDZ23" s="257"/>
      <c r="SEA23" s="257"/>
      <c r="SEB23" s="257"/>
      <c r="SEC23" s="257"/>
      <c r="SED23" s="257"/>
      <c r="SEE23" s="257"/>
      <c r="SEF23" s="257"/>
      <c r="SEG23" s="257"/>
      <c r="SEH23" s="257"/>
      <c r="SEI23" s="257"/>
      <c r="SEJ23" s="257"/>
      <c r="SEK23" s="257"/>
      <c r="SEL23" s="257"/>
      <c r="SEM23" s="257"/>
      <c r="SEN23" s="257"/>
      <c r="SEO23" s="257"/>
      <c r="SEP23" s="257"/>
      <c r="SEQ23" s="257"/>
      <c r="SER23" s="257"/>
      <c r="SES23" s="257"/>
      <c r="SET23" s="257"/>
      <c r="SEU23" s="257"/>
      <c r="SEV23" s="257"/>
      <c r="SEW23" s="257"/>
      <c r="SEX23" s="257"/>
      <c r="SEY23" s="257"/>
      <c r="SEZ23" s="257"/>
      <c r="SFA23" s="257"/>
      <c r="SFB23" s="257"/>
      <c r="SFC23" s="257"/>
      <c r="SFD23" s="257"/>
      <c r="SFE23" s="257"/>
      <c r="SFF23" s="257"/>
      <c r="SFG23" s="257"/>
      <c r="SFH23" s="257"/>
      <c r="SFI23" s="257"/>
      <c r="SFJ23" s="257"/>
      <c r="SFK23" s="257"/>
      <c r="SFL23" s="257"/>
      <c r="SFM23" s="257"/>
      <c r="SFN23" s="257"/>
      <c r="SFO23" s="257"/>
      <c r="SFP23" s="257"/>
      <c r="SFQ23" s="257"/>
      <c r="SFR23" s="257"/>
      <c r="SFS23" s="257"/>
      <c r="SFT23" s="257"/>
      <c r="SFU23" s="257"/>
      <c r="SFV23" s="257"/>
      <c r="SFW23" s="257"/>
      <c r="SFX23" s="257"/>
      <c r="SFY23" s="257"/>
      <c r="SFZ23" s="257"/>
      <c r="SGA23" s="257"/>
      <c r="SGB23" s="257"/>
      <c r="SGC23" s="257"/>
      <c r="SGD23" s="257"/>
      <c r="SGE23" s="257"/>
      <c r="SGF23" s="257"/>
      <c r="SGG23" s="257"/>
      <c r="SGH23" s="257"/>
      <c r="SGI23" s="257"/>
      <c r="SGJ23" s="257"/>
      <c r="SGK23" s="257"/>
      <c r="SGL23" s="257"/>
      <c r="SGM23" s="257"/>
      <c r="SGN23" s="257"/>
      <c r="SGO23" s="257"/>
      <c r="SGP23" s="257"/>
      <c r="SGQ23" s="257"/>
      <c r="SGR23" s="257"/>
      <c r="SGS23" s="257"/>
      <c r="SGT23" s="257"/>
      <c r="SGU23" s="257"/>
      <c r="SGV23" s="257"/>
      <c r="SGW23" s="257"/>
      <c r="SGX23" s="257"/>
      <c r="SGY23" s="257"/>
      <c r="SGZ23" s="257"/>
      <c r="SHA23" s="257"/>
      <c r="SHB23" s="257"/>
      <c r="SHC23" s="257"/>
      <c r="SHD23" s="257"/>
      <c r="SHE23" s="257"/>
      <c r="SHF23" s="257"/>
      <c r="SHG23" s="257"/>
      <c r="SHH23" s="257"/>
      <c r="SHI23" s="257"/>
      <c r="SHJ23" s="257"/>
      <c r="SHK23" s="257"/>
      <c r="SHL23" s="257"/>
      <c r="SHM23" s="257"/>
      <c r="SHN23" s="257"/>
      <c r="SHO23" s="257"/>
      <c r="SHP23" s="257"/>
      <c r="SHQ23" s="257"/>
      <c r="SHR23" s="257"/>
      <c r="SHS23" s="257"/>
      <c r="SHT23" s="257"/>
      <c r="SHU23" s="257"/>
      <c r="SHV23" s="257"/>
      <c r="SHW23" s="257"/>
      <c r="SHX23" s="257"/>
      <c r="SHY23" s="257"/>
      <c r="SHZ23" s="257"/>
      <c r="SIA23" s="257"/>
      <c r="SIB23" s="257"/>
      <c r="SIC23" s="257"/>
      <c r="SID23" s="257"/>
      <c r="SIE23" s="257"/>
      <c r="SIF23" s="257"/>
      <c r="SIG23" s="257"/>
      <c r="SIH23" s="257"/>
      <c r="SII23" s="257"/>
      <c r="SIJ23" s="257"/>
      <c r="SIK23" s="257"/>
      <c r="SIL23" s="257"/>
      <c r="SIM23" s="257"/>
      <c r="SIN23" s="257"/>
      <c r="SIO23" s="257"/>
      <c r="SIP23" s="257"/>
      <c r="SIQ23" s="257"/>
      <c r="SIR23" s="257"/>
      <c r="SIS23" s="257"/>
      <c r="SIT23" s="257"/>
      <c r="SIU23" s="257"/>
      <c r="SIV23" s="257"/>
      <c r="SIW23" s="257"/>
      <c r="SIX23" s="257"/>
      <c r="SIY23" s="257"/>
      <c r="SIZ23" s="257"/>
      <c r="SJA23" s="257"/>
      <c r="SJB23" s="257"/>
      <c r="SJC23" s="257"/>
      <c r="SJD23" s="257"/>
      <c r="SJE23" s="257"/>
      <c r="SJF23" s="257"/>
      <c r="SJG23" s="257"/>
      <c r="SJH23" s="257"/>
      <c r="SJI23" s="257"/>
      <c r="SJJ23" s="257"/>
      <c r="SJK23" s="257"/>
      <c r="SJL23" s="257"/>
      <c r="SJM23" s="257"/>
      <c r="SJN23" s="257"/>
      <c r="SJO23" s="257"/>
      <c r="SJP23" s="257"/>
      <c r="SJQ23" s="257"/>
      <c r="SJR23" s="257"/>
      <c r="SJS23" s="257"/>
      <c r="SJT23" s="257"/>
      <c r="SJU23" s="257"/>
      <c r="SJV23" s="257"/>
      <c r="SJW23" s="257"/>
      <c r="SJX23" s="257"/>
      <c r="SJY23" s="257"/>
      <c r="SJZ23" s="257"/>
      <c r="SKA23" s="257"/>
      <c r="SKB23" s="257"/>
      <c r="SKC23" s="257"/>
      <c r="SKD23" s="257"/>
      <c r="SKE23" s="257"/>
      <c r="SKF23" s="257"/>
      <c r="SKG23" s="257"/>
      <c r="SKH23" s="257"/>
      <c r="SKI23" s="257"/>
      <c r="SKJ23" s="257"/>
      <c r="SKK23" s="257"/>
      <c r="SKL23" s="257"/>
      <c r="SKM23" s="257"/>
      <c r="SKN23" s="257"/>
      <c r="SKO23" s="257"/>
      <c r="SKP23" s="257"/>
      <c r="SKQ23" s="257"/>
      <c r="SKR23" s="257"/>
      <c r="SKS23" s="257"/>
      <c r="SKT23" s="257"/>
      <c r="SKU23" s="257"/>
      <c r="SKV23" s="257"/>
      <c r="SKW23" s="257"/>
      <c r="SKX23" s="257"/>
      <c r="SKY23" s="257"/>
      <c r="SKZ23" s="257"/>
      <c r="SLA23" s="257"/>
      <c r="SLB23" s="257"/>
      <c r="SLC23" s="257"/>
      <c r="SLD23" s="257"/>
      <c r="SLE23" s="257"/>
      <c r="SLF23" s="257"/>
      <c r="SLG23" s="257"/>
      <c r="SLH23" s="257"/>
      <c r="SLI23" s="257"/>
      <c r="SLJ23" s="257"/>
      <c r="SLK23" s="257"/>
      <c r="SLL23" s="257"/>
      <c r="SLM23" s="257"/>
      <c r="SLN23" s="257"/>
      <c r="SLO23" s="257"/>
      <c r="SLP23" s="257"/>
      <c r="SLQ23" s="257"/>
      <c r="SLR23" s="257"/>
      <c r="SLS23" s="257"/>
      <c r="SLT23" s="257"/>
      <c r="SLU23" s="257"/>
      <c r="SLV23" s="257"/>
      <c r="SLW23" s="257"/>
      <c r="SLX23" s="257"/>
      <c r="SLY23" s="257"/>
      <c r="SLZ23" s="257"/>
      <c r="SMA23" s="257"/>
      <c r="SMB23" s="257"/>
      <c r="SMC23" s="257"/>
      <c r="SMD23" s="257"/>
      <c r="SME23" s="257"/>
      <c r="SMF23" s="257"/>
      <c r="SMG23" s="257"/>
      <c r="SMH23" s="257"/>
      <c r="SMI23" s="257"/>
      <c r="SMJ23" s="257"/>
      <c r="SMK23" s="257"/>
      <c r="SML23" s="257"/>
      <c r="SMM23" s="257"/>
      <c r="SMN23" s="257"/>
      <c r="SMO23" s="257"/>
      <c r="SMP23" s="257"/>
      <c r="SMQ23" s="257"/>
      <c r="SMR23" s="257"/>
      <c r="SMS23" s="257"/>
      <c r="SMT23" s="257"/>
      <c r="SMU23" s="257"/>
      <c r="SMV23" s="257"/>
      <c r="SMW23" s="257"/>
      <c r="SMX23" s="257"/>
      <c r="SMY23" s="257"/>
      <c r="SMZ23" s="257"/>
      <c r="SNA23" s="257"/>
      <c r="SNB23" s="257"/>
      <c r="SNC23" s="257"/>
      <c r="SND23" s="257"/>
      <c r="SNE23" s="257"/>
      <c r="SNF23" s="257"/>
      <c r="SNG23" s="257"/>
      <c r="SNH23" s="257"/>
      <c r="SNI23" s="257"/>
      <c r="SNJ23" s="257"/>
      <c r="SNK23" s="257"/>
      <c r="SNL23" s="257"/>
      <c r="SNM23" s="257"/>
      <c r="SNN23" s="257"/>
      <c r="SNO23" s="257"/>
      <c r="SNP23" s="257"/>
      <c r="SNQ23" s="257"/>
      <c r="SNR23" s="257"/>
      <c r="SNS23" s="257"/>
      <c r="SNT23" s="257"/>
      <c r="SNU23" s="257"/>
      <c r="SNV23" s="257"/>
      <c r="SNW23" s="257"/>
      <c r="SNX23" s="257"/>
      <c r="SNY23" s="257"/>
      <c r="SNZ23" s="257"/>
      <c r="SOA23" s="257"/>
      <c r="SOB23" s="257"/>
      <c r="SOC23" s="257"/>
      <c r="SOD23" s="257"/>
      <c r="SOE23" s="257"/>
      <c r="SOF23" s="257"/>
      <c r="SOG23" s="257"/>
      <c r="SOH23" s="257"/>
      <c r="SOI23" s="257"/>
      <c r="SOJ23" s="257"/>
      <c r="SOK23" s="257"/>
      <c r="SOL23" s="257"/>
      <c r="SOM23" s="257"/>
      <c r="SON23" s="257"/>
      <c r="SOO23" s="257"/>
      <c r="SOP23" s="257"/>
      <c r="SOQ23" s="257"/>
      <c r="SOR23" s="257"/>
      <c r="SOS23" s="257"/>
      <c r="SOT23" s="257"/>
      <c r="SOU23" s="257"/>
      <c r="SOV23" s="257"/>
      <c r="SOW23" s="257"/>
      <c r="SOX23" s="257"/>
      <c r="SOY23" s="257"/>
      <c r="SOZ23" s="257"/>
      <c r="SPA23" s="257"/>
      <c r="SPB23" s="257"/>
      <c r="SPC23" s="257"/>
      <c r="SPD23" s="257"/>
      <c r="SPE23" s="257"/>
      <c r="SPF23" s="257"/>
      <c r="SPG23" s="257"/>
      <c r="SPH23" s="257"/>
      <c r="SPI23" s="257"/>
      <c r="SPJ23" s="257"/>
      <c r="SPK23" s="257"/>
      <c r="SPL23" s="257"/>
      <c r="SPM23" s="257"/>
      <c r="SPN23" s="257"/>
      <c r="SPO23" s="257"/>
      <c r="SPP23" s="257"/>
      <c r="SPQ23" s="257"/>
      <c r="SPR23" s="257"/>
      <c r="SPS23" s="257"/>
      <c r="SPT23" s="257"/>
      <c r="SPU23" s="257"/>
      <c r="SPV23" s="257"/>
      <c r="SPW23" s="257"/>
      <c r="SPX23" s="257"/>
      <c r="SPY23" s="257"/>
      <c r="SPZ23" s="257"/>
      <c r="SQA23" s="257"/>
      <c r="SQB23" s="257"/>
      <c r="SQC23" s="257"/>
      <c r="SQD23" s="257"/>
      <c r="SQE23" s="257"/>
      <c r="SQF23" s="257"/>
      <c r="SQG23" s="257"/>
      <c r="SQH23" s="257"/>
      <c r="SQI23" s="257"/>
      <c r="SQJ23" s="257"/>
      <c r="SQK23" s="257"/>
      <c r="SQL23" s="257"/>
      <c r="SQM23" s="257"/>
      <c r="SQN23" s="257"/>
      <c r="SQO23" s="257"/>
      <c r="SQP23" s="257"/>
      <c r="SQQ23" s="257"/>
      <c r="SQR23" s="257"/>
      <c r="SQS23" s="257"/>
      <c r="SQT23" s="257"/>
      <c r="SQU23" s="257"/>
      <c r="SQV23" s="257"/>
      <c r="SQW23" s="257"/>
      <c r="SQX23" s="257"/>
      <c r="SQY23" s="257"/>
      <c r="SQZ23" s="257"/>
      <c r="SRA23" s="257"/>
      <c r="SRB23" s="257"/>
      <c r="SRC23" s="257"/>
      <c r="SRD23" s="257"/>
      <c r="SRE23" s="257"/>
      <c r="SRF23" s="257"/>
      <c r="SRG23" s="257"/>
      <c r="SRH23" s="257"/>
      <c r="SRI23" s="257"/>
      <c r="SRJ23" s="257"/>
      <c r="SRK23" s="257"/>
      <c r="SRL23" s="257"/>
      <c r="SRM23" s="257"/>
      <c r="SRN23" s="257"/>
      <c r="SRO23" s="257"/>
      <c r="SRP23" s="257"/>
      <c r="SRQ23" s="257"/>
      <c r="SRR23" s="257"/>
      <c r="SRS23" s="257"/>
      <c r="SRT23" s="257"/>
      <c r="SRU23" s="257"/>
      <c r="SRV23" s="257"/>
      <c r="SRW23" s="257"/>
      <c r="SRX23" s="257"/>
      <c r="SRY23" s="257"/>
      <c r="SRZ23" s="257"/>
      <c r="SSA23" s="257"/>
      <c r="SSB23" s="257"/>
      <c r="SSC23" s="257"/>
      <c r="SSD23" s="257"/>
      <c r="SSE23" s="257"/>
      <c r="SSF23" s="257"/>
      <c r="SSG23" s="257"/>
      <c r="SSH23" s="257"/>
      <c r="SSI23" s="257"/>
      <c r="SSJ23" s="257"/>
      <c r="SSK23" s="257"/>
      <c r="SSL23" s="257"/>
      <c r="SSM23" s="257"/>
      <c r="SSN23" s="257"/>
      <c r="SSO23" s="257"/>
      <c r="SSP23" s="257"/>
      <c r="SSQ23" s="257"/>
      <c r="SSR23" s="257"/>
      <c r="SSS23" s="257"/>
      <c r="SST23" s="257"/>
      <c r="SSU23" s="257"/>
      <c r="SSV23" s="257"/>
      <c r="SSW23" s="257"/>
      <c r="SSX23" s="257"/>
      <c r="SSY23" s="257"/>
      <c r="SSZ23" s="257"/>
      <c r="STA23" s="257"/>
      <c r="STB23" s="257"/>
      <c r="STC23" s="257"/>
      <c r="STD23" s="257"/>
      <c r="STE23" s="257"/>
      <c r="STF23" s="257"/>
      <c r="STG23" s="257"/>
      <c r="STH23" s="257"/>
      <c r="STI23" s="257"/>
      <c r="STJ23" s="257"/>
      <c r="STK23" s="257"/>
      <c r="STL23" s="257"/>
      <c r="STM23" s="257"/>
      <c r="STN23" s="257"/>
      <c r="STO23" s="257"/>
      <c r="STP23" s="257"/>
      <c r="STQ23" s="257"/>
      <c r="STR23" s="257"/>
      <c r="STS23" s="257"/>
      <c r="STT23" s="257"/>
      <c r="STU23" s="257"/>
      <c r="STV23" s="257"/>
      <c r="STW23" s="257"/>
      <c r="STX23" s="257"/>
      <c r="STY23" s="257"/>
      <c r="STZ23" s="257"/>
      <c r="SUA23" s="257"/>
      <c r="SUB23" s="257"/>
      <c r="SUC23" s="257"/>
      <c r="SUD23" s="257"/>
      <c r="SUE23" s="257"/>
      <c r="SUF23" s="257"/>
      <c r="SUG23" s="257"/>
      <c r="SUH23" s="257"/>
      <c r="SUI23" s="257"/>
      <c r="SUJ23" s="257"/>
      <c r="SUK23" s="257"/>
      <c r="SUL23" s="257"/>
      <c r="SUM23" s="257"/>
      <c r="SUN23" s="257"/>
      <c r="SUO23" s="257"/>
      <c r="SUP23" s="257"/>
      <c r="SUQ23" s="257"/>
      <c r="SUR23" s="257"/>
      <c r="SUS23" s="257"/>
      <c r="SUT23" s="257"/>
      <c r="SUU23" s="257"/>
      <c r="SUV23" s="257"/>
      <c r="SUW23" s="257"/>
      <c r="SUX23" s="257"/>
      <c r="SUY23" s="257"/>
      <c r="SUZ23" s="257"/>
      <c r="SVA23" s="257"/>
      <c r="SVB23" s="257"/>
      <c r="SVC23" s="257"/>
      <c r="SVD23" s="257"/>
      <c r="SVE23" s="257"/>
      <c r="SVF23" s="257"/>
      <c r="SVG23" s="257"/>
      <c r="SVH23" s="257"/>
      <c r="SVI23" s="257"/>
      <c r="SVJ23" s="257"/>
      <c r="SVK23" s="257"/>
      <c r="SVL23" s="257"/>
      <c r="SVM23" s="257"/>
      <c r="SVN23" s="257"/>
      <c r="SVO23" s="257"/>
      <c r="SVP23" s="257"/>
      <c r="SVQ23" s="257"/>
      <c r="SVR23" s="257"/>
      <c r="SVS23" s="257"/>
      <c r="SVT23" s="257"/>
      <c r="SVU23" s="257"/>
      <c r="SVV23" s="257"/>
      <c r="SVW23" s="257"/>
      <c r="SVX23" s="257"/>
      <c r="SVY23" s="257"/>
      <c r="SVZ23" s="257"/>
      <c r="SWA23" s="257"/>
      <c r="SWB23" s="257"/>
      <c r="SWC23" s="257"/>
      <c r="SWD23" s="257"/>
      <c r="SWE23" s="257"/>
      <c r="SWF23" s="257"/>
      <c r="SWG23" s="257"/>
      <c r="SWH23" s="257"/>
      <c r="SWI23" s="257"/>
      <c r="SWJ23" s="257"/>
      <c r="SWK23" s="257"/>
      <c r="SWL23" s="257"/>
      <c r="SWM23" s="257"/>
      <c r="SWN23" s="257"/>
      <c r="SWO23" s="257"/>
      <c r="SWP23" s="257"/>
      <c r="SWQ23" s="257"/>
      <c r="SWR23" s="257"/>
      <c r="SWS23" s="257"/>
      <c r="SWT23" s="257"/>
      <c r="SWU23" s="257"/>
      <c r="SWV23" s="257"/>
      <c r="SWW23" s="257"/>
      <c r="SWX23" s="257"/>
      <c r="SWY23" s="257"/>
      <c r="SWZ23" s="257"/>
      <c r="SXA23" s="257"/>
      <c r="SXB23" s="257"/>
      <c r="SXC23" s="257"/>
      <c r="SXD23" s="257"/>
      <c r="SXE23" s="257"/>
      <c r="SXF23" s="257"/>
      <c r="SXG23" s="257"/>
      <c r="SXH23" s="257"/>
      <c r="SXI23" s="257"/>
      <c r="SXJ23" s="257"/>
      <c r="SXK23" s="257"/>
      <c r="SXL23" s="257"/>
      <c r="SXM23" s="257"/>
      <c r="SXN23" s="257"/>
      <c r="SXO23" s="257"/>
      <c r="SXP23" s="257"/>
      <c r="SXQ23" s="257"/>
      <c r="SXR23" s="257"/>
      <c r="SXS23" s="257"/>
      <c r="SXT23" s="257"/>
      <c r="SXU23" s="257"/>
      <c r="SXV23" s="257"/>
      <c r="SXW23" s="257"/>
      <c r="SXX23" s="257"/>
      <c r="SXY23" s="257"/>
      <c r="SXZ23" s="257"/>
      <c r="SYA23" s="257"/>
      <c r="SYB23" s="257"/>
      <c r="SYC23" s="257"/>
      <c r="SYD23" s="257"/>
      <c r="SYE23" s="257"/>
      <c r="SYF23" s="257"/>
      <c r="SYG23" s="257"/>
      <c r="SYH23" s="257"/>
      <c r="SYI23" s="257"/>
      <c r="SYJ23" s="257"/>
      <c r="SYK23" s="257"/>
      <c r="SYL23" s="257"/>
      <c r="SYM23" s="257"/>
      <c r="SYN23" s="257"/>
      <c r="SYO23" s="257"/>
      <c r="SYP23" s="257"/>
      <c r="SYQ23" s="257"/>
      <c r="SYR23" s="257"/>
      <c r="SYS23" s="257"/>
      <c r="SYT23" s="257"/>
      <c r="SYU23" s="257"/>
      <c r="SYV23" s="257"/>
      <c r="SYW23" s="257"/>
      <c r="SYX23" s="257"/>
      <c r="SYY23" s="257"/>
      <c r="SYZ23" s="257"/>
      <c r="SZA23" s="257"/>
      <c r="SZB23" s="257"/>
      <c r="SZC23" s="257"/>
      <c r="SZD23" s="257"/>
      <c r="SZE23" s="257"/>
      <c r="SZF23" s="257"/>
      <c r="SZG23" s="257"/>
      <c r="SZH23" s="257"/>
      <c r="SZI23" s="257"/>
      <c r="SZJ23" s="257"/>
      <c r="SZK23" s="257"/>
      <c r="SZL23" s="257"/>
      <c r="SZM23" s="257"/>
      <c r="SZN23" s="257"/>
      <c r="SZO23" s="257"/>
      <c r="SZP23" s="257"/>
      <c r="SZQ23" s="257"/>
      <c r="SZR23" s="257"/>
      <c r="SZS23" s="257"/>
      <c r="SZT23" s="257"/>
      <c r="SZU23" s="257"/>
      <c r="SZV23" s="257"/>
      <c r="SZW23" s="257"/>
      <c r="SZX23" s="257"/>
      <c r="SZY23" s="257"/>
      <c r="SZZ23" s="257"/>
      <c r="TAA23" s="257"/>
      <c r="TAB23" s="257"/>
      <c r="TAC23" s="257"/>
      <c r="TAD23" s="257"/>
      <c r="TAE23" s="257"/>
      <c r="TAF23" s="257"/>
      <c r="TAG23" s="257"/>
      <c r="TAH23" s="257"/>
      <c r="TAI23" s="257"/>
      <c r="TAJ23" s="257"/>
      <c r="TAK23" s="257"/>
      <c r="TAL23" s="257"/>
      <c r="TAM23" s="257"/>
      <c r="TAN23" s="257"/>
      <c r="TAO23" s="257"/>
      <c r="TAP23" s="257"/>
      <c r="TAQ23" s="257"/>
      <c r="TAR23" s="257"/>
      <c r="TAS23" s="257"/>
      <c r="TAT23" s="257"/>
      <c r="TAU23" s="257"/>
      <c r="TAV23" s="257"/>
      <c r="TAW23" s="257"/>
      <c r="TAX23" s="257"/>
      <c r="TAY23" s="257"/>
      <c r="TAZ23" s="257"/>
      <c r="TBA23" s="257"/>
      <c r="TBB23" s="257"/>
      <c r="TBC23" s="257"/>
      <c r="TBD23" s="257"/>
      <c r="TBE23" s="257"/>
      <c r="TBF23" s="257"/>
      <c r="TBG23" s="257"/>
      <c r="TBH23" s="257"/>
      <c r="TBI23" s="257"/>
      <c r="TBJ23" s="257"/>
      <c r="TBK23" s="257"/>
      <c r="TBL23" s="257"/>
      <c r="TBM23" s="257"/>
      <c r="TBN23" s="257"/>
      <c r="TBO23" s="257"/>
      <c r="TBP23" s="257"/>
      <c r="TBQ23" s="257"/>
      <c r="TBR23" s="257"/>
      <c r="TBS23" s="257"/>
      <c r="TBT23" s="257"/>
      <c r="TBU23" s="257"/>
      <c r="TBV23" s="257"/>
      <c r="TBW23" s="257"/>
      <c r="TBX23" s="257"/>
      <c r="TBY23" s="257"/>
      <c r="TBZ23" s="257"/>
      <c r="TCA23" s="257"/>
      <c r="TCB23" s="257"/>
      <c r="TCC23" s="257"/>
      <c r="TCD23" s="257"/>
      <c r="TCE23" s="257"/>
      <c r="TCF23" s="257"/>
      <c r="TCG23" s="257"/>
      <c r="TCH23" s="257"/>
      <c r="TCI23" s="257"/>
      <c r="TCJ23" s="257"/>
      <c r="TCK23" s="257"/>
      <c r="TCL23" s="257"/>
      <c r="TCM23" s="257"/>
      <c r="TCN23" s="257"/>
      <c r="TCO23" s="257"/>
      <c r="TCP23" s="257"/>
      <c r="TCQ23" s="257"/>
      <c r="TCR23" s="257"/>
      <c r="TCS23" s="257"/>
      <c r="TCT23" s="257"/>
      <c r="TCU23" s="257"/>
      <c r="TCV23" s="257"/>
      <c r="TCW23" s="257"/>
      <c r="TCX23" s="257"/>
      <c r="TCY23" s="257"/>
      <c r="TCZ23" s="257"/>
      <c r="TDA23" s="257"/>
      <c r="TDB23" s="257"/>
      <c r="TDC23" s="257"/>
      <c r="TDD23" s="257"/>
      <c r="TDE23" s="257"/>
      <c r="TDF23" s="257"/>
      <c r="TDG23" s="257"/>
      <c r="TDH23" s="257"/>
      <c r="TDI23" s="257"/>
      <c r="TDJ23" s="257"/>
      <c r="TDK23" s="257"/>
      <c r="TDL23" s="257"/>
      <c r="TDM23" s="257"/>
      <c r="TDN23" s="257"/>
      <c r="TDO23" s="257"/>
      <c r="TDP23" s="257"/>
      <c r="TDQ23" s="257"/>
      <c r="TDR23" s="257"/>
      <c r="TDS23" s="257"/>
      <c r="TDT23" s="257"/>
      <c r="TDU23" s="257"/>
      <c r="TDV23" s="257"/>
      <c r="TDW23" s="257"/>
      <c r="TDX23" s="257"/>
      <c r="TDY23" s="257"/>
      <c r="TDZ23" s="257"/>
      <c r="TEA23" s="257"/>
      <c r="TEB23" s="257"/>
      <c r="TEC23" s="257"/>
      <c r="TED23" s="257"/>
      <c r="TEE23" s="257"/>
      <c r="TEF23" s="257"/>
      <c r="TEG23" s="257"/>
      <c r="TEH23" s="257"/>
      <c r="TEI23" s="257"/>
      <c r="TEJ23" s="257"/>
      <c r="TEK23" s="257"/>
      <c r="TEL23" s="257"/>
      <c r="TEM23" s="257"/>
      <c r="TEN23" s="257"/>
      <c r="TEO23" s="257"/>
      <c r="TEP23" s="257"/>
      <c r="TEQ23" s="257"/>
      <c r="TER23" s="257"/>
      <c r="TES23" s="257"/>
      <c r="TET23" s="257"/>
      <c r="TEU23" s="257"/>
      <c r="TEV23" s="257"/>
      <c r="TEW23" s="257"/>
      <c r="TEX23" s="257"/>
      <c r="TEY23" s="257"/>
      <c r="TEZ23" s="257"/>
      <c r="TFA23" s="257"/>
      <c r="TFB23" s="257"/>
      <c r="TFC23" s="257"/>
      <c r="TFD23" s="257"/>
      <c r="TFE23" s="257"/>
      <c r="TFF23" s="257"/>
      <c r="TFG23" s="257"/>
      <c r="TFH23" s="257"/>
      <c r="TFI23" s="257"/>
      <c r="TFJ23" s="257"/>
      <c r="TFK23" s="257"/>
      <c r="TFL23" s="257"/>
      <c r="TFM23" s="257"/>
      <c r="TFN23" s="257"/>
      <c r="TFO23" s="257"/>
      <c r="TFP23" s="257"/>
      <c r="TFQ23" s="257"/>
      <c r="TFR23" s="257"/>
      <c r="TFS23" s="257"/>
      <c r="TFT23" s="257"/>
      <c r="TFU23" s="257"/>
      <c r="TFV23" s="257"/>
      <c r="TFW23" s="257"/>
      <c r="TFX23" s="257"/>
      <c r="TFY23" s="257"/>
      <c r="TFZ23" s="257"/>
      <c r="TGA23" s="257"/>
      <c r="TGB23" s="257"/>
      <c r="TGC23" s="257"/>
      <c r="TGD23" s="257"/>
      <c r="TGE23" s="257"/>
      <c r="TGF23" s="257"/>
      <c r="TGG23" s="257"/>
      <c r="TGH23" s="257"/>
      <c r="TGI23" s="257"/>
      <c r="TGJ23" s="257"/>
      <c r="TGK23" s="257"/>
      <c r="TGL23" s="257"/>
      <c r="TGM23" s="257"/>
      <c r="TGN23" s="257"/>
      <c r="TGO23" s="257"/>
      <c r="TGP23" s="257"/>
      <c r="TGQ23" s="257"/>
      <c r="TGR23" s="257"/>
      <c r="TGS23" s="257"/>
      <c r="TGT23" s="257"/>
      <c r="TGU23" s="257"/>
      <c r="TGV23" s="257"/>
      <c r="TGW23" s="257"/>
      <c r="TGX23" s="257"/>
      <c r="TGY23" s="257"/>
      <c r="TGZ23" s="257"/>
      <c r="THA23" s="257"/>
      <c r="THB23" s="257"/>
      <c r="THC23" s="257"/>
      <c r="THD23" s="257"/>
      <c r="THE23" s="257"/>
      <c r="THF23" s="257"/>
      <c r="THG23" s="257"/>
      <c r="THH23" s="257"/>
      <c r="THI23" s="257"/>
      <c r="THJ23" s="257"/>
      <c r="THK23" s="257"/>
      <c r="THL23" s="257"/>
      <c r="THM23" s="257"/>
      <c r="THN23" s="257"/>
      <c r="THO23" s="257"/>
      <c r="THP23" s="257"/>
      <c r="THQ23" s="257"/>
      <c r="THR23" s="257"/>
      <c r="THS23" s="257"/>
      <c r="THT23" s="257"/>
      <c r="THU23" s="257"/>
      <c r="THV23" s="257"/>
      <c r="THW23" s="257"/>
      <c r="THX23" s="257"/>
      <c r="THY23" s="257"/>
      <c r="THZ23" s="257"/>
      <c r="TIA23" s="257"/>
      <c r="TIB23" s="257"/>
      <c r="TIC23" s="257"/>
      <c r="TID23" s="257"/>
      <c r="TIE23" s="257"/>
      <c r="TIF23" s="257"/>
      <c r="TIG23" s="257"/>
      <c r="TIH23" s="257"/>
      <c r="TII23" s="257"/>
      <c r="TIJ23" s="257"/>
      <c r="TIK23" s="257"/>
      <c r="TIL23" s="257"/>
      <c r="TIM23" s="257"/>
      <c r="TIN23" s="257"/>
      <c r="TIO23" s="257"/>
      <c r="TIP23" s="257"/>
      <c r="TIQ23" s="257"/>
      <c r="TIR23" s="257"/>
      <c r="TIS23" s="257"/>
      <c r="TIT23" s="257"/>
      <c r="TIU23" s="257"/>
      <c r="TIV23" s="257"/>
      <c r="TIW23" s="257"/>
      <c r="TIX23" s="257"/>
      <c r="TIY23" s="257"/>
      <c r="TIZ23" s="257"/>
      <c r="TJA23" s="257"/>
      <c r="TJB23" s="257"/>
      <c r="TJC23" s="257"/>
      <c r="TJD23" s="257"/>
      <c r="TJE23" s="257"/>
      <c r="TJF23" s="257"/>
      <c r="TJG23" s="257"/>
      <c r="TJH23" s="257"/>
      <c r="TJI23" s="257"/>
      <c r="TJJ23" s="257"/>
      <c r="TJK23" s="257"/>
      <c r="TJL23" s="257"/>
      <c r="TJM23" s="257"/>
      <c r="TJN23" s="257"/>
      <c r="TJO23" s="257"/>
      <c r="TJP23" s="257"/>
      <c r="TJQ23" s="257"/>
      <c r="TJR23" s="257"/>
      <c r="TJS23" s="257"/>
      <c r="TJT23" s="257"/>
      <c r="TJU23" s="257"/>
      <c r="TJV23" s="257"/>
      <c r="TJW23" s="257"/>
      <c r="TJX23" s="257"/>
      <c r="TJY23" s="257"/>
      <c r="TJZ23" s="257"/>
      <c r="TKA23" s="257"/>
      <c r="TKB23" s="257"/>
      <c r="TKC23" s="257"/>
      <c r="TKD23" s="257"/>
      <c r="TKE23" s="257"/>
      <c r="TKF23" s="257"/>
      <c r="TKG23" s="257"/>
      <c r="TKH23" s="257"/>
      <c r="TKI23" s="257"/>
      <c r="TKJ23" s="257"/>
      <c r="TKK23" s="257"/>
      <c r="TKL23" s="257"/>
      <c r="TKM23" s="257"/>
      <c r="TKN23" s="257"/>
      <c r="TKO23" s="257"/>
      <c r="TKP23" s="257"/>
      <c r="TKQ23" s="257"/>
      <c r="TKR23" s="257"/>
      <c r="TKS23" s="257"/>
      <c r="TKT23" s="257"/>
      <c r="TKU23" s="257"/>
      <c r="TKV23" s="257"/>
      <c r="TKW23" s="257"/>
      <c r="TKX23" s="257"/>
      <c r="TKY23" s="257"/>
      <c r="TKZ23" s="257"/>
      <c r="TLA23" s="257"/>
      <c r="TLB23" s="257"/>
      <c r="TLC23" s="257"/>
      <c r="TLD23" s="257"/>
      <c r="TLE23" s="257"/>
      <c r="TLF23" s="257"/>
      <c r="TLG23" s="257"/>
      <c r="TLH23" s="257"/>
      <c r="TLI23" s="257"/>
      <c r="TLJ23" s="257"/>
      <c r="TLK23" s="257"/>
      <c r="TLL23" s="257"/>
      <c r="TLM23" s="257"/>
      <c r="TLN23" s="257"/>
      <c r="TLO23" s="257"/>
      <c r="TLP23" s="257"/>
      <c r="TLQ23" s="257"/>
      <c r="TLR23" s="257"/>
      <c r="TLS23" s="257"/>
      <c r="TLT23" s="257"/>
      <c r="TLU23" s="257"/>
      <c r="TLV23" s="257"/>
      <c r="TLW23" s="257"/>
      <c r="TLX23" s="257"/>
      <c r="TLY23" s="257"/>
      <c r="TLZ23" s="257"/>
      <c r="TMA23" s="257"/>
      <c r="TMB23" s="257"/>
      <c r="TMC23" s="257"/>
      <c r="TMD23" s="257"/>
      <c r="TME23" s="257"/>
      <c r="TMF23" s="257"/>
      <c r="TMG23" s="257"/>
      <c r="TMH23" s="257"/>
      <c r="TMI23" s="257"/>
      <c r="TMJ23" s="257"/>
      <c r="TMK23" s="257"/>
      <c r="TML23" s="257"/>
      <c r="TMM23" s="257"/>
      <c r="TMN23" s="257"/>
      <c r="TMO23" s="257"/>
      <c r="TMP23" s="257"/>
      <c r="TMQ23" s="257"/>
      <c r="TMR23" s="257"/>
      <c r="TMS23" s="257"/>
      <c r="TMT23" s="257"/>
      <c r="TMU23" s="257"/>
      <c r="TMV23" s="257"/>
      <c r="TMW23" s="257"/>
      <c r="TMX23" s="257"/>
      <c r="TMY23" s="257"/>
      <c r="TMZ23" s="257"/>
      <c r="TNA23" s="257"/>
      <c r="TNB23" s="257"/>
      <c r="TNC23" s="257"/>
      <c r="TND23" s="257"/>
      <c r="TNE23" s="257"/>
      <c r="TNF23" s="257"/>
      <c r="TNG23" s="257"/>
      <c r="TNH23" s="257"/>
      <c r="TNI23" s="257"/>
      <c r="TNJ23" s="257"/>
      <c r="TNK23" s="257"/>
      <c r="TNL23" s="257"/>
      <c r="TNM23" s="257"/>
      <c r="TNN23" s="257"/>
      <c r="TNO23" s="257"/>
      <c r="TNP23" s="257"/>
      <c r="TNQ23" s="257"/>
      <c r="TNR23" s="257"/>
      <c r="TNS23" s="257"/>
      <c r="TNT23" s="257"/>
      <c r="TNU23" s="257"/>
      <c r="TNV23" s="257"/>
      <c r="TNW23" s="257"/>
      <c r="TNX23" s="257"/>
      <c r="TNY23" s="257"/>
      <c r="TNZ23" s="257"/>
      <c r="TOA23" s="257"/>
      <c r="TOB23" s="257"/>
      <c r="TOC23" s="257"/>
      <c r="TOD23" s="257"/>
      <c r="TOE23" s="257"/>
      <c r="TOF23" s="257"/>
      <c r="TOG23" s="257"/>
      <c r="TOH23" s="257"/>
      <c r="TOI23" s="257"/>
      <c r="TOJ23" s="257"/>
      <c r="TOK23" s="257"/>
      <c r="TOL23" s="257"/>
      <c r="TOM23" s="257"/>
      <c r="TON23" s="257"/>
      <c r="TOO23" s="257"/>
      <c r="TOP23" s="257"/>
      <c r="TOQ23" s="257"/>
      <c r="TOR23" s="257"/>
      <c r="TOS23" s="257"/>
      <c r="TOT23" s="257"/>
      <c r="TOU23" s="257"/>
      <c r="TOV23" s="257"/>
      <c r="TOW23" s="257"/>
      <c r="TOX23" s="257"/>
      <c r="TOY23" s="257"/>
      <c r="TOZ23" s="257"/>
      <c r="TPA23" s="257"/>
      <c r="TPB23" s="257"/>
      <c r="TPC23" s="257"/>
      <c r="TPD23" s="257"/>
      <c r="TPE23" s="257"/>
      <c r="TPF23" s="257"/>
      <c r="TPG23" s="257"/>
      <c r="TPH23" s="257"/>
      <c r="TPI23" s="257"/>
      <c r="TPJ23" s="257"/>
      <c r="TPK23" s="257"/>
      <c r="TPL23" s="257"/>
      <c r="TPM23" s="257"/>
      <c r="TPN23" s="257"/>
      <c r="TPO23" s="257"/>
      <c r="TPP23" s="257"/>
      <c r="TPQ23" s="257"/>
      <c r="TPR23" s="257"/>
      <c r="TPS23" s="257"/>
      <c r="TPT23" s="257"/>
      <c r="TPU23" s="257"/>
      <c r="TPV23" s="257"/>
      <c r="TPW23" s="257"/>
      <c r="TPX23" s="257"/>
      <c r="TPY23" s="257"/>
      <c r="TPZ23" s="257"/>
      <c r="TQA23" s="257"/>
      <c r="TQB23" s="257"/>
      <c r="TQC23" s="257"/>
      <c r="TQD23" s="257"/>
      <c r="TQE23" s="257"/>
      <c r="TQF23" s="257"/>
      <c r="TQG23" s="257"/>
      <c r="TQH23" s="257"/>
      <c r="TQI23" s="257"/>
      <c r="TQJ23" s="257"/>
      <c r="TQK23" s="257"/>
      <c r="TQL23" s="257"/>
      <c r="TQM23" s="257"/>
      <c r="TQN23" s="257"/>
      <c r="TQO23" s="257"/>
      <c r="TQP23" s="257"/>
      <c r="TQQ23" s="257"/>
      <c r="TQR23" s="257"/>
      <c r="TQS23" s="257"/>
      <c r="TQT23" s="257"/>
      <c r="TQU23" s="257"/>
      <c r="TQV23" s="257"/>
      <c r="TQW23" s="257"/>
      <c r="TQX23" s="257"/>
      <c r="TQY23" s="257"/>
      <c r="TQZ23" s="257"/>
      <c r="TRA23" s="257"/>
      <c r="TRB23" s="257"/>
      <c r="TRC23" s="257"/>
      <c r="TRD23" s="257"/>
      <c r="TRE23" s="257"/>
      <c r="TRF23" s="257"/>
      <c r="TRG23" s="257"/>
      <c r="TRH23" s="257"/>
      <c r="TRI23" s="257"/>
      <c r="TRJ23" s="257"/>
      <c r="TRK23" s="257"/>
      <c r="TRL23" s="257"/>
      <c r="TRM23" s="257"/>
      <c r="TRN23" s="257"/>
      <c r="TRO23" s="257"/>
      <c r="TRP23" s="257"/>
      <c r="TRQ23" s="257"/>
      <c r="TRR23" s="257"/>
      <c r="TRS23" s="257"/>
      <c r="TRT23" s="257"/>
      <c r="TRU23" s="257"/>
      <c r="TRV23" s="257"/>
      <c r="TRW23" s="257"/>
      <c r="TRX23" s="257"/>
      <c r="TRY23" s="257"/>
      <c r="TRZ23" s="257"/>
      <c r="TSA23" s="257"/>
      <c r="TSB23" s="257"/>
      <c r="TSC23" s="257"/>
      <c r="TSD23" s="257"/>
      <c r="TSE23" s="257"/>
      <c r="TSF23" s="257"/>
      <c r="TSG23" s="257"/>
      <c r="TSH23" s="257"/>
      <c r="TSI23" s="257"/>
      <c r="TSJ23" s="257"/>
      <c r="TSK23" s="257"/>
      <c r="TSL23" s="257"/>
      <c r="TSM23" s="257"/>
      <c r="TSN23" s="257"/>
      <c r="TSO23" s="257"/>
      <c r="TSP23" s="257"/>
      <c r="TSQ23" s="257"/>
      <c r="TSR23" s="257"/>
      <c r="TSS23" s="257"/>
      <c r="TST23" s="257"/>
      <c r="TSU23" s="257"/>
      <c r="TSV23" s="257"/>
      <c r="TSW23" s="257"/>
      <c r="TSX23" s="257"/>
      <c r="TSY23" s="257"/>
      <c r="TSZ23" s="257"/>
      <c r="TTA23" s="257"/>
      <c r="TTB23" s="257"/>
      <c r="TTC23" s="257"/>
      <c r="TTD23" s="257"/>
      <c r="TTE23" s="257"/>
      <c r="TTF23" s="257"/>
      <c r="TTG23" s="257"/>
      <c r="TTH23" s="257"/>
      <c r="TTI23" s="257"/>
      <c r="TTJ23" s="257"/>
      <c r="TTK23" s="257"/>
      <c r="TTL23" s="257"/>
      <c r="TTM23" s="257"/>
      <c r="TTN23" s="257"/>
      <c r="TTO23" s="257"/>
      <c r="TTP23" s="257"/>
      <c r="TTQ23" s="257"/>
      <c r="TTR23" s="257"/>
      <c r="TTS23" s="257"/>
      <c r="TTT23" s="257"/>
      <c r="TTU23" s="257"/>
      <c r="TTV23" s="257"/>
      <c r="TTW23" s="257"/>
      <c r="TTX23" s="257"/>
      <c r="TTY23" s="257"/>
      <c r="TTZ23" s="257"/>
      <c r="TUA23" s="257"/>
      <c r="TUB23" s="257"/>
      <c r="TUC23" s="257"/>
      <c r="TUD23" s="257"/>
      <c r="TUE23" s="257"/>
      <c r="TUF23" s="257"/>
      <c r="TUG23" s="257"/>
      <c r="TUH23" s="257"/>
      <c r="TUI23" s="257"/>
      <c r="TUJ23" s="257"/>
      <c r="TUK23" s="257"/>
      <c r="TUL23" s="257"/>
      <c r="TUM23" s="257"/>
      <c r="TUN23" s="257"/>
      <c r="TUO23" s="257"/>
      <c r="TUP23" s="257"/>
      <c r="TUQ23" s="257"/>
      <c r="TUR23" s="257"/>
      <c r="TUS23" s="257"/>
      <c r="TUT23" s="257"/>
      <c r="TUU23" s="257"/>
      <c r="TUV23" s="257"/>
      <c r="TUW23" s="257"/>
      <c r="TUX23" s="257"/>
      <c r="TUY23" s="257"/>
      <c r="TUZ23" s="257"/>
      <c r="TVA23" s="257"/>
      <c r="TVB23" s="257"/>
      <c r="TVC23" s="257"/>
      <c r="TVD23" s="257"/>
      <c r="TVE23" s="257"/>
      <c r="TVF23" s="257"/>
      <c r="TVG23" s="257"/>
      <c r="TVH23" s="257"/>
      <c r="TVI23" s="257"/>
      <c r="TVJ23" s="257"/>
      <c r="TVK23" s="257"/>
      <c r="TVL23" s="257"/>
      <c r="TVM23" s="257"/>
      <c r="TVN23" s="257"/>
      <c r="TVO23" s="257"/>
      <c r="TVP23" s="257"/>
      <c r="TVQ23" s="257"/>
      <c r="TVR23" s="257"/>
      <c r="TVS23" s="257"/>
      <c r="TVT23" s="257"/>
      <c r="TVU23" s="257"/>
      <c r="TVV23" s="257"/>
      <c r="TVW23" s="257"/>
      <c r="TVX23" s="257"/>
      <c r="TVY23" s="257"/>
      <c r="TVZ23" s="257"/>
      <c r="TWA23" s="257"/>
      <c r="TWB23" s="257"/>
      <c r="TWC23" s="257"/>
      <c r="TWD23" s="257"/>
      <c r="TWE23" s="257"/>
      <c r="TWF23" s="257"/>
      <c r="TWG23" s="257"/>
      <c r="TWH23" s="257"/>
      <c r="TWI23" s="257"/>
      <c r="TWJ23" s="257"/>
      <c r="TWK23" s="257"/>
      <c r="TWL23" s="257"/>
      <c r="TWM23" s="257"/>
      <c r="TWN23" s="257"/>
      <c r="TWO23" s="257"/>
      <c r="TWP23" s="257"/>
      <c r="TWQ23" s="257"/>
      <c r="TWR23" s="257"/>
      <c r="TWS23" s="257"/>
      <c r="TWT23" s="257"/>
      <c r="TWU23" s="257"/>
      <c r="TWV23" s="257"/>
      <c r="TWW23" s="257"/>
      <c r="TWX23" s="257"/>
      <c r="TWY23" s="257"/>
      <c r="TWZ23" s="257"/>
      <c r="TXA23" s="257"/>
      <c r="TXB23" s="257"/>
      <c r="TXC23" s="257"/>
      <c r="TXD23" s="257"/>
      <c r="TXE23" s="257"/>
      <c r="TXF23" s="257"/>
      <c r="TXG23" s="257"/>
      <c r="TXH23" s="257"/>
      <c r="TXI23" s="257"/>
      <c r="TXJ23" s="257"/>
      <c r="TXK23" s="257"/>
      <c r="TXL23" s="257"/>
      <c r="TXM23" s="257"/>
      <c r="TXN23" s="257"/>
      <c r="TXO23" s="257"/>
      <c r="TXP23" s="257"/>
      <c r="TXQ23" s="257"/>
      <c r="TXR23" s="257"/>
      <c r="TXS23" s="257"/>
      <c r="TXT23" s="257"/>
      <c r="TXU23" s="257"/>
      <c r="TXV23" s="257"/>
      <c r="TXW23" s="257"/>
      <c r="TXX23" s="257"/>
      <c r="TXY23" s="257"/>
      <c r="TXZ23" s="257"/>
      <c r="TYA23" s="257"/>
      <c r="TYB23" s="257"/>
      <c r="TYC23" s="257"/>
      <c r="TYD23" s="257"/>
      <c r="TYE23" s="257"/>
      <c r="TYF23" s="257"/>
      <c r="TYG23" s="257"/>
      <c r="TYH23" s="257"/>
      <c r="TYI23" s="257"/>
      <c r="TYJ23" s="257"/>
      <c r="TYK23" s="257"/>
      <c r="TYL23" s="257"/>
      <c r="TYM23" s="257"/>
      <c r="TYN23" s="257"/>
      <c r="TYO23" s="257"/>
      <c r="TYP23" s="257"/>
      <c r="TYQ23" s="257"/>
      <c r="TYR23" s="257"/>
      <c r="TYS23" s="257"/>
      <c r="TYT23" s="257"/>
      <c r="TYU23" s="257"/>
      <c r="TYV23" s="257"/>
      <c r="TYW23" s="257"/>
      <c r="TYX23" s="257"/>
      <c r="TYY23" s="257"/>
      <c r="TYZ23" s="257"/>
      <c r="TZA23" s="257"/>
      <c r="TZB23" s="257"/>
      <c r="TZC23" s="257"/>
      <c r="TZD23" s="257"/>
      <c r="TZE23" s="257"/>
      <c r="TZF23" s="257"/>
      <c r="TZG23" s="257"/>
      <c r="TZH23" s="257"/>
      <c r="TZI23" s="257"/>
      <c r="TZJ23" s="257"/>
      <c r="TZK23" s="257"/>
      <c r="TZL23" s="257"/>
      <c r="TZM23" s="257"/>
      <c r="TZN23" s="257"/>
      <c r="TZO23" s="257"/>
      <c r="TZP23" s="257"/>
      <c r="TZQ23" s="257"/>
      <c r="TZR23" s="257"/>
      <c r="TZS23" s="257"/>
      <c r="TZT23" s="257"/>
      <c r="TZU23" s="257"/>
      <c r="TZV23" s="257"/>
      <c r="TZW23" s="257"/>
      <c r="TZX23" s="257"/>
      <c r="TZY23" s="257"/>
      <c r="TZZ23" s="257"/>
      <c r="UAA23" s="257"/>
      <c r="UAB23" s="257"/>
      <c r="UAC23" s="257"/>
      <c r="UAD23" s="257"/>
      <c r="UAE23" s="257"/>
      <c r="UAF23" s="257"/>
      <c r="UAG23" s="257"/>
      <c r="UAH23" s="257"/>
      <c r="UAI23" s="257"/>
      <c r="UAJ23" s="257"/>
      <c r="UAK23" s="257"/>
      <c r="UAL23" s="257"/>
      <c r="UAM23" s="257"/>
      <c r="UAN23" s="257"/>
      <c r="UAO23" s="257"/>
      <c r="UAP23" s="257"/>
      <c r="UAQ23" s="257"/>
      <c r="UAR23" s="257"/>
      <c r="UAS23" s="257"/>
      <c r="UAT23" s="257"/>
      <c r="UAU23" s="257"/>
      <c r="UAV23" s="257"/>
      <c r="UAW23" s="257"/>
      <c r="UAX23" s="257"/>
      <c r="UAY23" s="257"/>
      <c r="UAZ23" s="257"/>
      <c r="UBA23" s="257"/>
      <c r="UBB23" s="257"/>
      <c r="UBC23" s="257"/>
      <c r="UBD23" s="257"/>
      <c r="UBE23" s="257"/>
      <c r="UBF23" s="257"/>
      <c r="UBG23" s="257"/>
      <c r="UBH23" s="257"/>
      <c r="UBI23" s="257"/>
      <c r="UBJ23" s="257"/>
      <c r="UBK23" s="257"/>
      <c r="UBL23" s="257"/>
      <c r="UBM23" s="257"/>
      <c r="UBN23" s="257"/>
      <c r="UBO23" s="257"/>
      <c r="UBP23" s="257"/>
      <c r="UBQ23" s="257"/>
      <c r="UBR23" s="257"/>
      <c r="UBS23" s="257"/>
      <c r="UBT23" s="257"/>
      <c r="UBU23" s="257"/>
      <c r="UBV23" s="257"/>
      <c r="UBW23" s="257"/>
      <c r="UBX23" s="257"/>
      <c r="UBY23" s="257"/>
      <c r="UBZ23" s="257"/>
      <c r="UCA23" s="257"/>
      <c r="UCB23" s="257"/>
      <c r="UCC23" s="257"/>
      <c r="UCD23" s="257"/>
      <c r="UCE23" s="257"/>
      <c r="UCF23" s="257"/>
      <c r="UCG23" s="257"/>
      <c r="UCH23" s="257"/>
      <c r="UCI23" s="257"/>
      <c r="UCJ23" s="257"/>
      <c r="UCK23" s="257"/>
      <c r="UCL23" s="257"/>
      <c r="UCM23" s="257"/>
      <c r="UCN23" s="257"/>
      <c r="UCO23" s="257"/>
      <c r="UCP23" s="257"/>
      <c r="UCQ23" s="257"/>
      <c r="UCR23" s="257"/>
      <c r="UCS23" s="257"/>
      <c r="UCT23" s="257"/>
      <c r="UCU23" s="257"/>
      <c r="UCV23" s="257"/>
      <c r="UCW23" s="257"/>
      <c r="UCX23" s="257"/>
      <c r="UCY23" s="257"/>
      <c r="UCZ23" s="257"/>
      <c r="UDA23" s="257"/>
      <c r="UDB23" s="257"/>
      <c r="UDC23" s="257"/>
      <c r="UDD23" s="257"/>
      <c r="UDE23" s="257"/>
      <c r="UDF23" s="257"/>
      <c r="UDG23" s="257"/>
      <c r="UDH23" s="257"/>
      <c r="UDI23" s="257"/>
      <c r="UDJ23" s="257"/>
      <c r="UDK23" s="257"/>
      <c r="UDL23" s="257"/>
      <c r="UDM23" s="257"/>
      <c r="UDN23" s="257"/>
      <c r="UDO23" s="257"/>
      <c r="UDP23" s="257"/>
      <c r="UDQ23" s="257"/>
      <c r="UDR23" s="257"/>
      <c r="UDS23" s="257"/>
      <c r="UDT23" s="257"/>
      <c r="UDU23" s="257"/>
      <c r="UDV23" s="257"/>
      <c r="UDW23" s="257"/>
      <c r="UDX23" s="257"/>
      <c r="UDY23" s="257"/>
      <c r="UDZ23" s="257"/>
      <c r="UEA23" s="257"/>
      <c r="UEB23" s="257"/>
      <c r="UEC23" s="257"/>
      <c r="UED23" s="257"/>
      <c r="UEE23" s="257"/>
      <c r="UEF23" s="257"/>
      <c r="UEG23" s="257"/>
      <c r="UEH23" s="257"/>
      <c r="UEI23" s="257"/>
      <c r="UEJ23" s="257"/>
      <c r="UEK23" s="257"/>
      <c r="UEL23" s="257"/>
      <c r="UEM23" s="257"/>
      <c r="UEN23" s="257"/>
      <c r="UEO23" s="257"/>
      <c r="UEP23" s="257"/>
      <c r="UEQ23" s="257"/>
      <c r="UER23" s="257"/>
      <c r="UES23" s="257"/>
      <c r="UET23" s="257"/>
      <c r="UEU23" s="257"/>
      <c r="UEV23" s="257"/>
      <c r="UEW23" s="257"/>
      <c r="UEX23" s="257"/>
      <c r="UEY23" s="257"/>
      <c r="UEZ23" s="257"/>
      <c r="UFA23" s="257"/>
      <c r="UFB23" s="257"/>
      <c r="UFC23" s="257"/>
      <c r="UFD23" s="257"/>
      <c r="UFE23" s="257"/>
      <c r="UFF23" s="257"/>
      <c r="UFG23" s="257"/>
      <c r="UFH23" s="257"/>
      <c r="UFI23" s="257"/>
      <c r="UFJ23" s="257"/>
      <c r="UFK23" s="257"/>
      <c r="UFL23" s="257"/>
      <c r="UFM23" s="257"/>
      <c r="UFN23" s="257"/>
      <c r="UFO23" s="257"/>
      <c r="UFP23" s="257"/>
      <c r="UFQ23" s="257"/>
      <c r="UFR23" s="257"/>
      <c r="UFS23" s="257"/>
      <c r="UFT23" s="257"/>
      <c r="UFU23" s="257"/>
      <c r="UFV23" s="257"/>
      <c r="UFW23" s="257"/>
      <c r="UFX23" s="257"/>
      <c r="UFY23" s="257"/>
      <c r="UFZ23" s="257"/>
      <c r="UGA23" s="257"/>
      <c r="UGB23" s="257"/>
      <c r="UGC23" s="257"/>
      <c r="UGD23" s="257"/>
      <c r="UGE23" s="257"/>
      <c r="UGF23" s="257"/>
      <c r="UGG23" s="257"/>
      <c r="UGH23" s="257"/>
      <c r="UGI23" s="257"/>
      <c r="UGJ23" s="257"/>
      <c r="UGK23" s="257"/>
      <c r="UGL23" s="257"/>
      <c r="UGM23" s="257"/>
      <c r="UGN23" s="257"/>
      <c r="UGO23" s="257"/>
      <c r="UGP23" s="257"/>
      <c r="UGQ23" s="257"/>
      <c r="UGR23" s="257"/>
      <c r="UGS23" s="257"/>
      <c r="UGT23" s="257"/>
      <c r="UGU23" s="257"/>
      <c r="UGV23" s="257"/>
      <c r="UGW23" s="257"/>
      <c r="UGX23" s="257"/>
      <c r="UGY23" s="257"/>
      <c r="UGZ23" s="257"/>
      <c r="UHA23" s="257"/>
      <c r="UHB23" s="257"/>
      <c r="UHC23" s="257"/>
      <c r="UHD23" s="257"/>
      <c r="UHE23" s="257"/>
      <c r="UHF23" s="257"/>
      <c r="UHG23" s="257"/>
      <c r="UHH23" s="257"/>
      <c r="UHI23" s="257"/>
      <c r="UHJ23" s="257"/>
      <c r="UHK23" s="257"/>
      <c r="UHL23" s="257"/>
      <c r="UHM23" s="257"/>
      <c r="UHN23" s="257"/>
      <c r="UHO23" s="257"/>
      <c r="UHP23" s="257"/>
      <c r="UHQ23" s="257"/>
      <c r="UHR23" s="257"/>
      <c r="UHS23" s="257"/>
      <c r="UHT23" s="257"/>
      <c r="UHU23" s="257"/>
      <c r="UHV23" s="257"/>
      <c r="UHW23" s="257"/>
      <c r="UHX23" s="257"/>
      <c r="UHY23" s="257"/>
      <c r="UHZ23" s="257"/>
      <c r="UIA23" s="257"/>
      <c r="UIB23" s="257"/>
      <c r="UIC23" s="257"/>
      <c r="UID23" s="257"/>
      <c r="UIE23" s="257"/>
      <c r="UIF23" s="257"/>
      <c r="UIG23" s="257"/>
      <c r="UIH23" s="257"/>
      <c r="UII23" s="257"/>
      <c r="UIJ23" s="257"/>
      <c r="UIK23" s="257"/>
      <c r="UIL23" s="257"/>
      <c r="UIM23" s="257"/>
      <c r="UIN23" s="257"/>
      <c r="UIO23" s="257"/>
      <c r="UIP23" s="257"/>
      <c r="UIQ23" s="257"/>
      <c r="UIR23" s="257"/>
      <c r="UIS23" s="257"/>
      <c r="UIT23" s="257"/>
      <c r="UIU23" s="257"/>
      <c r="UIV23" s="257"/>
      <c r="UIW23" s="257"/>
      <c r="UIX23" s="257"/>
      <c r="UIY23" s="257"/>
      <c r="UIZ23" s="257"/>
      <c r="UJA23" s="257"/>
      <c r="UJB23" s="257"/>
      <c r="UJC23" s="257"/>
      <c r="UJD23" s="257"/>
      <c r="UJE23" s="257"/>
      <c r="UJF23" s="257"/>
      <c r="UJG23" s="257"/>
      <c r="UJH23" s="257"/>
      <c r="UJI23" s="257"/>
      <c r="UJJ23" s="257"/>
      <c r="UJK23" s="257"/>
      <c r="UJL23" s="257"/>
      <c r="UJM23" s="257"/>
      <c r="UJN23" s="257"/>
      <c r="UJO23" s="257"/>
      <c r="UJP23" s="257"/>
      <c r="UJQ23" s="257"/>
      <c r="UJR23" s="257"/>
      <c r="UJS23" s="257"/>
      <c r="UJT23" s="257"/>
      <c r="UJU23" s="257"/>
      <c r="UJV23" s="257"/>
      <c r="UJW23" s="257"/>
      <c r="UJX23" s="257"/>
      <c r="UJY23" s="257"/>
      <c r="UJZ23" s="257"/>
      <c r="UKA23" s="257"/>
      <c r="UKB23" s="257"/>
      <c r="UKC23" s="257"/>
      <c r="UKD23" s="257"/>
      <c r="UKE23" s="257"/>
      <c r="UKF23" s="257"/>
      <c r="UKG23" s="257"/>
      <c r="UKH23" s="257"/>
      <c r="UKI23" s="257"/>
      <c r="UKJ23" s="257"/>
      <c r="UKK23" s="257"/>
      <c r="UKL23" s="257"/>
      <c r="UKM23" s="257"/>
      <c r="UKN23" s="257"/>
      <c r="UKO23" s="257"/>
      <c r="UKP23" s="257"/>
      <c r="UKQ23" s="257"/>
      <c r="UKR23" s="257"/>
      <c r="UKS23" s="257"/>
      <c r="UKT23" s="257"/>
      <c r="UKU23" s="257"/>
      <c r="UKV23" s="257"/>
      <c r="UKW23" s="257"/>
      <c r="UKX23" s="257"/>
      <c r="UKY23" s="257"/>
      <c r="UKZ23" s="257"/>
      <c r="ULA23" s="257"/>
      <c r="ULB23" s="257"/>
      <c r="ULC23" s="257"/>
      <c r="ULD23" s="257"/>
      <c r="ULE23" s="257"/>
      <c r="ULF23" s="257"/>
      <c r="ULG23" s="257"/>
      <c r="ULH23" s="257"/>
      <c r="ULI23" s="257"/>
      <c r="ULJ23" s="257"/>
      <c r="ULK23" s="257"/>
      <c r="ULL23" s="257"/>
      <c r="ULM23" s="257"/>
      <c r="ULN23" s="257"/>
      <c r="ULO23" s="257"/>
      <c r="ULP23" s="257"/>
      <c r="ULQ23" s="257"/>
      <c r="ULR23" s="257"/>
      <c r="ULS23" s="257"/>
      <c r="ULT23" s="257"/>
      <c r="ULU23" s="257"/>
      <c r="ULV23" s="257"/>
      <c r="ULW23" s="257"/>
      <c r="ULX23" s="257"/>
      <c r="ULY23" s="257"/>
      <c r="ULZ23" s="257"/>
      <c r="UMA23" s="257"/>
      <c r="UMB23" s="257"/>
      <c r="UMC23" s="257"/>
      <c r="UMD23" s="257"/>
      <c r="UME23" s="257"/>
      <c r="UMF23" s="257"/>
      <c r="UMG23" s="257"/>
      <c r="UMH23" s="257"/>
      <c r="UMI23" s="257"/>
      <c r="UMJ23" s="257"/>
      <c r="UMK23" s="257"/>
      <c r="UML23" s="257"/>
      <c r="UMM23" s="257"/>
      <c r="UMN23" s="257"/>
      <c r="UMO23" s="257"/>
      <c r="UMP23" s="257"/>
      <c r="UMQ23" s="257"/>
      <c r="UMR23" s="257"/>
      <c r="UMS23" s="257"/>
      <c r="UMT23" s="257"/>
      <c r="UMU23" s="257"/>
      <c r="UMV23" s="257"/>
      <c r="UMW23" s="257"/>
      <c r="UMX23" s="257"/>
      <c r="UMY23" s="257"/>
      <c r="UMZ23" s="257"/>
      <c r="UNA23" s="257"/>
      <c r="UNB23" s="257"/>
      <c r="UNC23" s="257"/>
      <c r="UND23" s="257"/>
      <c r="UNE23" s="257"/>
      <c r="UNF23" s="257"/>
      <c r="UNG23" s="257"/>
      <c r="UNH23" s="257"/>
      <c r="UNI23" s="257"/>
      <c r="UNJ23" s="257"/>
      <c r="UNK23" s="257"/>
      <c r="UNL23" s="257"/>
      <c r="UNM23" s="257"/>
      <c r="UNN23" s="257"/>
      <c r="UNO23" s="257"/>
      <c r="UNP23" s="257"/>
      <c r="UNQ23" s="257"/>
      <c r="UNR23" s="257"/>
      <c r="UNS23" s="257"/>
      <c r="UNT23" s="257"/>
      <c r="UNU23" s="257"/>
      <c r="UNV23" s="257"/>
      <c r="UNW23" s="257"/>
      <c r="UNX23" s="257"/>
      <c r="UNY23" s="257"/>
      <c r="UNZ23" s="257"/>
      <c r="UOA23" s="257"/>
      <c r="UOB23" s="257"/>
      <c r="UOC23" s="257"/>
      <c r="UOD23" s="257"/>
      <c r="UOE23" s="257"/>
      <c r="UOF23" s="257"/>
      <c r="UOG23" s="257"/>
      <c r="UOH23" s="257"/>
      <c r="UOI23" s="257"/>
      <c r="UOJ23" s="257"/>
      <c r="UOK23" s="257"/>
      <c r="UOL23" s="257"/>
      <c r="UOM23" s="257"/>
      <c r="UON23" s="257"/>
      <c r="UOO23" s="257"/>
      <c r="UOP23" s="257"/>
      <c r="UOQ23" s="257"/>
      <c r="UOR23" s="257"/>
      <c r="UOS23" s="257"/>
      <c r="UOT23" s="257"/>
      <c r="UOU23" s="257"/>
      <c r="UOV23" s="257"/>
      <c r="UOW23" s="257"/>
      <c r="UOX23" s="257"/>
      <c r="UOY23" s="257"/>
      <c r="UOZ23" s="257"/>
      <c r="UPA23" s="257"/>
      <c r="UPB23" s="257"/>
      <c r="UPC23" s="257"/>
      <c r="UPD23" s="257"/>
      <c r="UPE23" s="257"/>
      <c r="UPF23" s="257"/>
      <c r="UPG23" s="257"/>
      <c r="UPH23" s="257"/>
      <c r="UPI23" s="257"/>
      <c r="UPJ23" s="257"/>
      <c r="UPK23" s="257"/>
      <c r="UPL23" s="257"/>
      <c r="UPM23" s="257"/>
      <c r="UPN23" s="257"/>
      <c r="UPO23" s="257"/>
      <c r="UPP23" s="257"/>
      <c r="UPQ23" s="257"/>
      <c r="UPR23" s="257"/>
      <c r="UPS23" s="257"/>
      <c r="UPT23" s="257"/>
      <c r="UPU23" s="257"/>
      <c r="UPV23" s="257"/>
      <c r="UPW23" s="257"/>
      <c r="UPX23" s="257"/>
      <c r="UPY23" s="257"/>
      <c r="UPZ23" s="257"/>
      <c r="UQA23" s="257"/>
      <c r="UQB23" s="257"/>
      <c r="UQC23" s="257"/>
      <c r="UQD23" s="257"/>
      <c r="UQE23" s="257"/>
      <c r="UQF23" s="257"/>
      <c r="UQG23" s="257"/>
      <c r="UQH23" s="257"/>
      <c r="UQI23" s="257"/>
      <c r="UQJ23" s="257"/>
      <c r="UQK23" s="257"/>
      <c r="UQL23" s="257"/>
      <c r="UQM23" s="257"/>
      <c r="UQN23" s="257"/>
      <c r="UQO23" s="257"/>
      <c r="UQP23" s="257"/>
      <c r="UQQ23" s="257"/>
      <c r="UQR23" s="257"/>
      <c r="UQS23" s="257"/>
      <c r="UQT23" s="257"/>
      <c r="UQU23" s="257"/>
      <c r="UQV23" s="257"/>
      <c r="UQW23" s="257"/>
      <c r="UQX23" s="257"/>
      <c r="UQY23" s="257"/>
      <c r="UQZ23" s="257"/>
      <c r="URA23" s="257"/>
      <c r="URB23" s="257"/>
      <c r="URC23" s="257"/>
      <c r="URD23" s="257"/>
      <c r="URE23" s="257"/>
      <c r="URF23" s="257"/>
      <c r="URG23" s="257"/>
      <c r="URH23" s="257"/>
      <c r="URI23" s="257"/>
      <c r="URJ23" s="257"/>
      <c r="URK23" s="257"/>
      <c r="URL23" s="257"/>
      <c r="URM23" s="257"/>
      <c r="URN23" s="257"/>
      <c r="URO23" s="257"/>
      <c r="URP23" s="257"/>
      <c r="URQ23" s="257"/>
      <c r="URR23" s="257"/>
      <c r="URS23" s="257"/>
      <c r="URT23" s="257"/>
      <c r="URU23" s="257"/>
      <c r="URV23" s="257"/>
      <c r="URW23" s="257"/>
      <c r="URX23" s="257"/>
      <c r="URY23" s="257"/>
      <c r="URZ23" s="257"/>
      <c r="USA23" s="257"/>
      <c r="USB23" s="257"/>
      <c r="USC23" s="257"/>
      <c r="USD23" s="257"/>
      <c r="USE23" s="257"/>
      <c r="USF23" s="257"/>
      <c r="USG23" s="257"/>
      <c r="USH23" s="257"/>
      <c r="USI23" s="257"/>
      <c r="USJ23" s="257"/>
      <c r="USK23" s="257"/>
      <c r="USL23" s="257"/>
      <c r="USM23" s="257"/>
      <c r="USN23" s="257"/>
      <c r="USO23" s="257"/>
      <c r="USP23" s="257"/>
      <c r="USQ23" s="257"/>
      <c r="USR23" s="257"/>
      <c r="USS23" s="257"/>
      <c r="UST23" s="257"/>
      <c r="USU23" s="257"/>
      <c r="USV23" s="257"/>
      <c r="USW23" s="257"/>
      <c r="USX23" s="257"/>
      <c r="USY23" s="257"/>
      <c r="USZ23" s="257"/>
      <c r="UTA23" s="257"/>
      <c r="UTB23" s="257"/>
      <c r="UTC23" s="257"/>
      <c r="UTD23" s="257"/>
      <c r="UTE23" s="257"/>
      <c r="UTF23" s="257"/>
      <c r="UTG23" s="257"/>
      <c r="UTH23" s="257"/>
      <c r="UTI23" s="257"/>
      <c r="UTJ23" s="257"/>
      <c r="UTK23" s="257"/>
      <c r="UTL23" s="257"/>
      <c r="UTM23" s="257"/>
      <c r="UTN23" s="257"/>
      <c r="UTO23" s="257"/>
      <c r="UTP23" s="257"/>
      <c r="UTQ23" s="257"/>
      <c r="UTR23" s="257"/>
      <c r="UTS23" s="257"/>
      <c r="UTT23" s="257"/>
      <c r="UTU23" s="257"/>
      <c r="UTV23" s="257"/>
      <c r="UTW23" s="257"/>
      <c r="UTX23" s="257"/>
      <c r="UTY23" s="257"/>
      <c r="UTZ23" s="257"/>
      <c r="UUA23" s="257"/>
      <c r="UUB23" s="257"/>
      <c r="UUC23" s="257"/>
      <c r="UUD23" s="257"/>
      <c r="UUE23" s="257"/>
      <c r="UUF23" s="257"/>
      <c r="UUG23" s="257"/>
      <c r="UUH23" s="257"/>
      <c r="UUI23" s="257"/>
      <c r="UUJ23" s="257"/>
      <c r="UUK23" s="257"/>
      <c r="UUL23" s="257"/>
      <c r="UUM23" s="257"/>
      <c r="UUN23" s="257"/>
      <c r="UUO23" s="257"/>
      <c r="UUP23" s="257"/>
      <c r="UUQ23" s="257"/>
      <c r="UUR23" s="257"/>
      <c r="UUS23" s="257"/>
      <c r="UUT23" s="257"/>
      <c r="UUU23" s="257"/>
      <c r="UUV23" s="257"/>
      <c r="UUW23" s="257"/>
      <c r="UUX23" s="257"/>
      <c r="UUY23" s="257"/>
      <c r="UUZ23" s="257"/>
      <c r="UVA23" s="257"/>
      <c r="UVB23" s="257"/>
      <c r="UVC23" s="257"/>
      <c r="UVD23" s="257"/>
      <c r="UVE23" s="257"/>
      <c r="UVF23" s="257"/>
      <c r="UVG23" s="257"/>
      <c r="UVH23" s="257"/>
      <c r="UVI23" s="257"/>
      <c r="UVJ23" s="257"/>
      <c r="UVK23" s="257"/>
      <c r="UVL23" s="257"/>
      <c r="UVM23" s="257"/>
      <c r="UVN23" s="257"/>
      <c r="UVO23" s="257"/>
      <c r="UVP23" s="257"/>
      <c r="UVQ23" s="257"/>
      <c r="UVR23" s="257"/>
      <c r="UVS23" s="257"/>
      <c r="UVT23" s="257"/>
      <c r="UVU23" s="257"/>
      <c r="UVV23" s="257"/>
      <c r="UVW23" s="257"/>
      <c r="UVX23" s="257"/>
      <c r="UVY23" s="257"/>
      <c r="UVZ23" s="257"/>
      <c r="UWA23" s="257"/>
      <c r="UWB23" s="257"/>
      <c r="UWC23" s="257"/>
      <c r="UWD23" s="257"/>
      <c r="UWE23" s="257"/>
      <c r="UWF23" s="257"/>
      <c r="UWG23" s="257"/>
      <c r="UWH23" s="257"/>
      <c r="UWI23" s="257"/>
      <c r="UWJ23" s="257"/>
      <c r="UWK23" s="257"/>
      <c r="UWL23" s="257"/>
      <c r="UWM23" s="257"/>
      <c r="UWN23" s="257"/>
      <c r="UWO23" s="257"/>
      <c r="UWP23" s="257"/>
      <c r="UWQ23" s="257"/>
      <c r="UWR23" s="257"/>
      <c r="UWS23" s="257"/>
      <c r="UWT23" s="257"/>
      <c r="UWU23" s="257"/>
      <c r="UWV23" s="257"/>
      <c r="UWW23" s="257"/>
      <c r="UWX23" s="257"/>
      <c r="UWY23" s="257"/>
      <c r="UWZ23" s="257"/>
      <c r="UXA23" s="257"/>
      <c r="UXB23" s="257"/>
      <c r="UXC23" s="257"/>
      <c r="UXD23" s="257"/>
      <c r="UXE23" s="257"/>
      <c r="UXF23" s="257"/>
      <c r="UXG23" s="257"/>
      <c r="UXH23" s="257"/>
      <c r="UXI23" s="257"/>
      <c r="UXJ23" s="257"/>
      <c r="UXK23" s="257"/>
      <c r="UXL23" s="257"/>
      <c r="UXM23" s="257"/>
      <c r="UXN23" s="257"/>
      <c r="UXO23" s="257"/>
      <c r="UXP23" s="257"/>
      <c r="UXQ23" s="257"/>
      <c r="UXR23" s="257"/>
      <c r="UXS23" s="257"/>
      <c r="UXT23" s="257"/>
      <c r="UXU23" s="257"/>
      <c r="UXV23" s="257"/>
      <c r="UXW23" s="257"/>
      <c r="UXX23" s="257"/>
      <c r="UXY23" s="257"/>
      <c r="UXZ23" s="257"/>
      <c r="UYA23" s="257"/>
      <c r="UYB23" s="257"/>
      <c r="UYC23" s="257"/>
      <c r="UYD23" s="257"/>
      <c r="UYE23" s="257"/>
      <c r="UYF23" s="257"/>
      <c r="UYG23" s="257"/>
      <c r="UYH23" s="257"/>
      <c r="UYI23" s="257"/>
      <c r="UYJ23" s="257"/>
      <c r="UYK23" s="257"/>
      <c r="UYL23" s="257"/>
      <c r="UYM23" s="257"/>
      <c r="UYN23" s="257"/>
      <c r="UYO23" s="257"/>
      <c r="UYP23" s="257"/>
      <c r="UYQ23" s="257"/>
      <c r="UYR23" s="257"/>
      <c r="UYS23" s="257"/>
      <c r="UYT23" s="257"/>
      <c r="UYU23" s="257"/>
      <c r="UYV23" s="257"/>
      <c r="UYW23" s="257"/>
      <c r="UYX23" s="257"/>
      <c r="UYY23" s="257"/>
      <c r="UYZ23" s="257"/>
      <c r="UZA23" s="257"/>
      <c r="UZB23" s="257"/>
      <c r="UZC23" s="257"/>
      <c r="UZD23" s="257"/>
      <c r="UZE23" s="257"/>
      <c r="UZF23" s="257"/>
      <c r="UZG23" s="257"/>
      <c r="UZH23" s="257"/>
      <c r="UZI23" s="257"/>
      <c r="UZJ23" s="257"/>
      <c r="UZK23" s="257"/>
      <c r="UZL23" s="257"/>
      <c r="UZM23" s="257"/>
      <c r="UZN23" s="257"/>
      <c r="UZO23" s="257"/>
      <c r="UZP23" s="257"/>
      <c r="UZQ23" s="257"/>
      <c r="UZR23" s="257"/>
      <c r="UZS23" s="257"/>
      <c r="UZT23" s="257"/>
      <c r="UZU23" s="257"/>
      <c r="UZV23" s="257"/>
      <c r="UZW23" s="257"/>
      <c r="UZX23" s="257"/>
      <c r="UZY23" s="257"/>
      <c r="UZZ23" s="257"/>
      <c r="VAA23" s="257"/>
      <c r="VAB23" s="257"/>
      <c r="VAC23" s="257"/>
      <c r="VAD23" s="257"/>
      <c r="VAE23" s="257"/>
      <c r="VAF23" s="257"/>
      <c r="VAG23" s="257"/>
      <c r="VAH23" s="257"/>
      <c r="VAI23" s="257"/>
      <c r="VAJ23" s="257"/>
      <c r="VAK23" s="257"/>
      <c r="VAL23" s="257"/>
      <c r="VAM23" s="257"/>
      <c r="VAN23" s="257"/>
      <c r="VAO23" s="257"/>
      <c r="VAP23" s="257"/>
      <c r="VAQ23" s="257"/>
      <c r="VAR23" s="257"/>
      <c r="VAS23" s="257"/>
      <c r="VAT23" s="257"/>
      <c r="VAU23" s="257"/>
      <c r="VAV23" s="257"/>
      <c r="VAW23" s="257"/>
      <c r="VAX23" s="257"/>
      <c r="VAY23" s="257"/>
      <c r="VAZ23" s="257"/>
      <c r="VBA23" s="257"/>
      <c r="VBB23" s="257"/>
      <c r="VBC23" s="257"/>
      <c r="VBD23" s="257"/>
      <c r="VBE23" s="257"/>
      <c r="VBF23" s="257"/>
      <c r="VBG23" s="257"/>
      <c r="VBH23" s="257"/>
      <c r="VBI23" s="257"/>
      <c r="VBJ23" s="257"/>
      <c r="VBK23" s="257"/>
      <c r="VBL23" s="257"/>
      <c r="VBM23" s="257"/>
      <c r="VBN23" s="257"/>
      <c r="VBO23" s="257"/>
      <c r="VBP23" s="257"/>
      <c r="VBQ23" s="257"/>
      <c r="VBR23" s="257"/>
      <c r="VBS23" s="257"/>
      <c r="VBT23" s="257"/>
      <c r="VBU23" s="257"/>
      <c r="VBV23" s="257"/>
      <c r="VBW23" s="257"/>
      <c r="VBX23" s="257"/>
      <c r="VBY23" s="257"/>
      <c r="VBZ23" s="257"/>
      <c r="VCA23" s="257"/>
      <c r="VCB23" s="257"/>
      <c r="VCC23" s="257"/>
      <c r="VCD23" s="257"/>
      <c r="VCE23" s="257"/>
      <c r="VCF23" s="257"/>
      <c r="VCG23" s="257"/>
      <c r="VCH23" s="257"/>
      <c r="VCI23" s="257"/>
      <c r="VCJ23" s="257"/>
      <c r="VCK23" s="257"/>
      <c r="VCL23" s="257"/>
      <c r="VCM23" s="257"/>
      <c r="VCN23" s="257"/>
      <c r="VCO23" s="257"/>
      <c r="VCP23" s="257"/>
      <c r="VCQ23" s="257"/>
      <c r="VCR23" s="257"/>
      <c r="VCS23" s="257"/>
      <c r="VCT23" s="257"/>
      <c r="VCU23" s="257"/>
      <c r="VCV23" s="257"/>
      <c r="VCW23" s="257"/>
      <c r="VCX23" s="257"/>
      <c r="VCY23" s="257"/>
      <c r="VCZ23" s="257"/>
      <c r="VDA23" s="257"/>
      <c r="VDB23" s="257"/>
      <c r="VDC23" s="257"/>
      <c r="VDD23" s="257"/>
      <c r="VDE23" s="257"/>
      <c r="VDF23" s="257"/>
      <c r="VDG23" s="257"/>
      <c r="VDH23" s="257"/>
      <c r="VDI23" s="257"/>
      <c r="VDJ23" s="257"/>
      <c r="VDK23" s="257"/>
      <c r="VDL23" s="257"/>
      <c r="VDM23" s="257"/>
      <c r="VDN23" s="257"/>
      <c r="VDO23" s="257"/>
      <c r="VDP23" s="257"/>
      <c r="VDQ23" s="257"/>
      <c r="VDR23" s="257"/>
      <c r="VDS23" s="257"/>
      <c r="VDT23" s="257"/>
      <c r="VDU23" s="257"/>
      <c r="VDV23" s="257"/>
      <c r="VDW23" s="257"/>
      <c r="VDX23" s="257"/>
      <c r="VDY23" s="257"/>
      <c r="VDZ23" s="257"/>
      <c r="VEA23" s="257"/>
      <c r="VEB23" s="257"/>
      <c r="VEC23" s="257"/>
      <c r="VED23" s="257"/>
      <c r="VEE23" s="257"/>
      <c r="VEF23" s="257"/>
      <c r="VEG23" s="257"/>
      <c r="VEH23" s="257"/>
      <c r="VEI23" s="257"/>
      <c r="VEJ23" s="257"/>
      <c r="VEK23" s="257"/>
      <c r="VEL23" s="257"/>
      <c r="VEM23" s="257"/>
      <c r="VEN23" s="257"/>
      <c r="VEO23" s="257"/>
      <c r="VEP23" s="257"/>
      <c r="VEQ23" s="257"/>
      <c r="VER23" s="257"/>
      <c r="VES23" s="257"/>
      <c r="VET23" s="257"/>
      <c r="VEU23" s="257"/>
      <c r="VEV23" s="257"/>
      <c r="VEW23" s="257"/>
      <c r="VEX23" s="257"/>
      <c r="VEY23" s="257"/>
      <c r="VEZ23" s="257"/>
      <c r="VFA23" s="257"/>
      <c r="VFB23" s="257"/>
      <c r="VFC23" s="257"/>
      <c r="VFD23" s="257"/>
      <c r="VFE23" s="257"/>
      <c r="VFF23" s="257"/>
      <c r="VFG23" s="257"/>
      <c r="VFH23" s="257"/>
      <c r="VFI23" s="257"/>
      <c r="VFJ23" s="257"/>
      <c r="VFK23" s="257"/>
      <c r="VFL23" s="257"/>
      <c r="VFM23" s="257"/>
      <c r="VFN23" s="257"/>
      <c r="VFO23" s="257"/>
      <c r="VFP23" s="257"/>
      <c r="VFQ23" s="257"/>
      <c r="VFR23" s="257"/>
      <c r="VFS23" s="257"/>
      <c r="VFT23" s="257"/>
      <c r="VFU23" s="257"/>
      <c r="VFV23" s="257"/>
      <c r="VFW23" s="257"/>
      <c r="VFX23" s="257"/>
      <c r="VFY23" s="257"/>
      <c r="VFZ23" s="257"/>
      <c r="VGA23" s="257"/>
      <c r="VGB23" s="257"/>
      <c r="VGC23" s="257"/>
      <c r="VGD23" s="257"/>
      <c r="VGE23" s="257"/>
      <c r="VGF23" s="257"/>
      <c r="VGG23" s="257"/>
      <c r="VGH23" s="257"/>
      <c r="VGI23" s="257"/>
      <c r="VGJ23" s="257"/>
      <c r="VGK23" s="257"/>
      <c r="VGL23" s="257"/>
      <c r="VGM23" s="257"/>
      <c r="VGN23" s="257"/>
      <c r="VGO23" s="257"/>
      <c r="VGP23" s="257"/>
      <c r="VGQ23" s="257"/>
      <c r="VGR23" s="257"/>
      <c r="VGS23" s="257"/>
      <c r="VGT23" s="257"/>
      <c r="VGU23" s="257"/>
      <c r="VGV23" s="257"/>
      <c r="VGW23" s="257"/>
      <c r="VGX23" s="257"/>
      <c r="VGY23" s="257"/>
      <c r="VGZ23" s="257"/>
      <c r="VHA23" s="257"/>
      <c r="VHB23" s="257"/>
      <c r="VHC23" s="257"/>
      <c r="VHD23" s="257"/>
      <c r="VHE23" s="257"/>
      <c r="VHF23" s="257"/>
      <c r="VHG23" s="257"/>
      <c r="VHH23" s="257"/>
      <c r="VHI23" s="257"/>
      <c r="VHJ23" s="257"/>
      <c r="VHK23" s="257"/>
      <c r="VHL23" s="257"/>
      <c r="VHM23" s="257"/>
      <c r="VHN23" s="257"/>
      <c r="VHO23" s="257"/>
      <c r="VHP23" s="257"/>
      <c r="VHQ23" s="257"/>
      <c r="VHR23" s="257"/>
      <c r="VHS23" s="257"/>
      <c r="VHT23" s="257"/>
      <c r="VHU23" s="257"/>
      <c r="VHV23" s="257"/>
      <c r="VHW23" s="257"/>
      <c r="VHX23" s="257"/>
      <c r="VHY23" s="257"/>
      <c r="VHZ23" s="257"/>
      <c r="VIA23" s="257"/>
      <c r="VIB23" s="257"/>
      <c r="VIC23" s="257"/>
      <c r="VID23" s="257"/>
      <c r="VIE23" s="257"/>
      <c r="VIF23" s="257"/>
      <c r="VIG23" s="257"/>
      <c r="VIH23" s="257"/>
      <c r="VII23" s="257"/>
      <c r="VIJ23" s="257"/>
      <c r="VIK23" s="257"/>
      <c r="VIL23" s="257"/>
      <c r="VIM23" s="257"/>
      <c r="VIN23" s="257"/>
      <c r="VIO23" s="257"/>
      <c r="VIP23" s="257"/>
      <c r="VIQ23" s="257"/>
      <c r="VIR23" s="257"/>
      <c r="VIS23" s="257"/>
      <c r="VIT23" s="257"/>
      <c r="VIU23" s="257"/>
      <c r="VIV23" s="257"/>
      <c r="VIW23" s="257"/>
      <c r="VIX23" s="257"/>
      <c r="VIY23" s="257"/>
      <c r="VIZ23" s="257"/>
      <c r="VJA23" s="257"/>
      <c r="VJB23" s="257"/>
      <c r="VJC23" s="257"/>
      <c r="VJD23" s="257"/>
      <c r="VJE23" s="257"/>
      <c r="VJF23" s="257"/>
      <c r="VJG23" s="257"/>
      <c r="VJH23" s="257"/>
      <c r="VJI23" s="257"/>
      <c r="VJJ23" s="257"/>
      <c r="VJK23" s="257"/>
      <c r="VJL23" s="257"/>
      <c r="VJM23" s="257"/>
      <c r="VJN23" s="257"/>
      <c r="VJO23" s="257"/>
      <c r="VJP23" s="257"/>
      <c r="VJQ23" s="257"/>
      <c r="VJR23" s="257"/>
      <c r="VJS23" s="257"/>
      <c r="VJT23" s="257"/>
      <c r="VJU23" s="257"/>
      <c r="VJV23" s="257"/>
      <c r="VJW23" s="257"/>
      <c r="VJX23" s="257"/>
      <c r="VJY23" s="257"/>
      <c r="VJZ23" s="257"/>
      <c r="VKA23" s="257"/>
      <c r="VKB23" s="257"/>
      <c r="VKC23" s="257"/>
      <c r="VKD23" s="257"/>
      <c r="VKE23" s="257"/>
      <c r="VKF23" s="257"/>
      <c r="VKG23" s="257"/>
      <c r="VKH23" s="257"/>
      <c r="VKI23" s="257"/>
      <c r="VKJ23" s="257"/>
      <c r="VKK23" s="257"/>
      <c r="VKL23" s="257"/>
      <c r="VKM23" s="257"/>
      <c r="VKN23" s="257"/>
      <c r="VKO23" s="257"/>
      <c r="VKP23" s="257"/>
      <c r="VKQ23" s="257"/>
      <c r="VKR23" s="257"/>
      <c r="VKS23" s="257"/>
      <c r="VKT23" s="257"/>
      <c r="VKU23" s="257"/>
      <c r="VKV23" s="257"/>
      <c r="VKW23" s="257"/>
      <c r="VKX23" s="257"/>
      <c r="VKY23" s="257"/>
      <c r="VKZ23" s="257"/>
      <c r="VLA23" s="257"/>
      <c r="VLB23" s="257"/>
      <c r="VLC23" s="257"/>
      <c r="VLD23" s="257"/>
      <c r="VLE23" s="257"/>
      <c r="VLF23" s="257"/>
      <c r="VLG23" s="257"/>
      <c r="VLH23" s="257"/>
      <c r="VLI23" s="257"/>
      <c r="VLJ23" s="257"/>
      <c r="VLK23" s="257"/>
      <c r="VLL23" s="257"/>
      <c r="VLM23" s="257"/>
      <c r="VLN23" s="257"/>
      <c r="VLO23" s="257"/>
      <c r="VLP23" s="257"/>
      <c r="VLQ23" s="257"/>
      <c r="VLR23" s="257"/>
      <c r="VLS23" s="257"/>
      <c r="VLT23" s="257"/>
      <c r="VLU23" s="257"/>
      <c r="VLV23" s="257"/>
      <c r="VLW23" s="257"/>
      <c r="VLX23" s="257"/>
      <c r="VLY23" s="257"/>
      <c r="VLZ23" s="257"/>
      <c r="VMA23" s="257"/>
      <c r="VMB23" s="257"/>
      <c r="VMC23" s="257"/>
      <c r="VMD23" s="257"/>
      <c r="VME23" s="257"/>
      <c r="VMF23" s="257"/>
      <c r="VMG23" s="257"/>
      <c r="VMH23" s="257"/>
      <c r="VMI23" s="257"/>
      <c r="VMJ23" s="257"/>
      <c r="VMK23" s="257"/>
      <c r="VML23" s="257"/>
      <c r="VMM23" s="257"/>
      <c r="VMN23" s="257"/>
      <c r="VMO23" s="257"/>
      <c r="VMP23" s="257"/>
      <c r="VMQ23" s="257"/>
      <c r="VMR23" s="257"/>
      <c r="VMS23" s="257"/>
      <c r="VMT23" s="257"/>
      <c r="VMU23" s="257"/>
      <c r="VMV23" s="257"/>
      <c r="VMW23" s="257"/>
      <c r="VMX23" s="257"/>
      <c r="VMY23" s="257"/>
      <c r="VMZ23" s="257"/>
      <c r="VNA23" s="257"/>
      <c r="VNB23" s="257"/>
      <c r="VNC23" s="257"/>
      <c r="VND23" s="257"/>
      <c r="VNE23" s="257"/>
      <c r="VNF23" s="257"/>
      <c r="VNG23" s="257"/>
      <c r="VNH23" s="257"/>
      <c r="VNI23" s="257"/>
      <c r="VNJ23" s="257"/>
      <c r="VNK23" s="257"/>
      <c r="VNL23" s="257"/>
      <c r="VNM23" s="257"/>
      <c r="VNN23" s="257"/>
      <c r="VNO23" s="257"/>
      <c r="VNP23" s="257"/>
      <c r="VNQ23" s="257"/>
      <c r="VNR23" s="257"/>
      <c r="VNS23" s="257"/>
      <c r="VNT23" s="257"/>
      <c r="VNU23" s="257"/>
      <c r="VNV23" s="257"/>
      <c r="VNW23" s="257"/>
      <c r="VNX23" s="257"/>
      <c r="VNY23" s="257"/>
      <c r="VNZ23" s="257"/>
      <c r="VOA23" s="257"/>
      <c r="VOB23" s="257"/>
      <c r="VOC23" s="257"/>
      <c r="VOD23" s="257"/>
      <c r="VOE23" s="257"/>
      <c r="VOF23" s="257"/>
      <c r="VOG23" s="257"/>
      <c r="VOH23" s="257"/>
      <c r="VOI23" s="257"/>
      <c r="VOJ23" s="257"/>
      <c r="VOK23" s="257"/>
      <c r="VOL23" s="257"/>
      <c r="VOM23" s="257"/>
      <c r="VON23" s="257"/>
      <c r="VOO23" s="257"/>
      <c r="VOP23" s="257"/>
      <c r="VOQ23" s="257"/>
      <c r="VOR23" s="257"/>
      <c r="VOS23" s="257"/>
      <c r="VOT23" s="257"/>
      <c r="VOU23" s="257"/>
      <c r="VOV23" s="257"/>
      <c r="VOW23" s="257"/>
      <c r="VOX23" s="257"/>
      <c r="VOY23" s="257"/>
      <c r="VOZ23" s="257"/>
      <c r="VPA23" s="257"/>
      <c r="VPB23" s="257"/>
      <c r="VPC23" s="257"/>
      <c r="VPD23" s="257"/>
      <c r="VPE23" s="257"/>
      <c r="VPF23" s="257"/>
      <c r="VPG23" s="257"/>
      <c r="VPH23" s="257"/>
      <c r="VPI23" s="257"/>
      <c r="VPJ23" s="257"/>
      <c r="VPK23" s="257"/>
      <c r="VPL23" s="257"/>
      <c r="VPM23" s="257"/>
      <c r="VPN23" s="257"/>
      <c r="VPO23" s="257"/>
      <c r="VPP23" s="257"/>
      <c r="VPQ23" s="257"/>
      <c r="VPR23" s="257"/>
      <c r="VPS23" s="257"/>
      <c r="VPT23" s="257"/>
      <c r="VPU23" s="257"/>
      <c r="VPV23" s="257"/>
      <c r="VPW23" s="257"/>
      <c r="VPX23" s="257"/>
      <c r="VPY23" s="257"/>
      <c r="VPZ23" s="257"/>
      <c r="VQA23" s="257"/>
      <c r="VQB23" s="257"/>
      <c r="VQC23" s="257"/>
      <c r="VQD23" s="257"/>
      <c r="VQE23" s="257"/>
      <c r="VQF23" s="257"/>
      <c r="VQG23" s="257"/>
      <c r="VQH23" s="257"/>
      <c r="VQI23" s="257"/>
      <c r="VQJ23" s="257"/>
      <c r="VQK23" s="257"/>
      <c r="VQL23" s="257"/>
      <c r="VQM23" s="257"/>
      <c r="VQN23" s="257"/>
      <c r="VQO23" s="257"/>
      <c r="VQP23" s="257"/>
      <c r="VQQ23" s="257"/>
      <c r="VQR23" s="257"/>
      <c r="VQS23" s="257"/>
      <c r="VQT23" s="257"/>
      <c r="VQU23" s="257"/>
      <c r="VQV23" s="257"/>
      <c r="VQW23" s="257"/>
      <c r="VQX23" s="257"/>
      <c r="VQY23" s="257"/>
      <c r="VQZ23" s="257"/>
      <c r="VRA23" s="257"/>
      <c r="VRB23" s="257"/>
      <c r="VRC23" s="257"/>
      <c r="VRD23" s="257"/>
      <c r="VRE23" s="257"/>
      <c r="VRF23" s="257"/>
      <c r="VRG23" s="257"/>
      <c r="VRH23" s="257"/>
      <c r="VRI23" s="257"/>
      <c r="VRJ23" s="257"/>
      <c r="VRK23" s="257"/>
      <c r="VRL23" s="257"/>
      <c r="VRM23" s="257"/>
      <c r="VRN23" s="257"/>
      <c r="VRO23" s="257"/>
      <c r="VRP23" s="257"/>
      <c r="VRQ23" s="257"/>
      <c r="VRR23" s="257"/>
      <c r="VRS23" s="257"/>
      <c r="VRT23" s="257"/>
      <c r="VRU23" s="257"/>
      <c r="VRV23" s="257"/>
      <c r="VRW23" s="257"/>
      <c r="VRX23" s="257"/>
      <c r="VRY23" s="257"/>
      <c r="VRZ23" s="257"/>
      <c r="VSA23" s="257"/>
      <c r="VSB23" s="257"/>
      <c r="VSC23" s="257"/>
      <c r="VSD23" s="257"/>
      <c r="VSE23" s="257"/>
      <c r="VSF23" s="257"/>
      <c r="VSG23" s="257"/>
      <c r="VSH23" s="257"/>
      <c r="VSI23" s="257"/>
      <c r="VSJ23" s="257"/>
      <c r="VSK23" s="257"/>
      <c r="VSL23" s="257"/>
      <c r="VSM23" s="257"/>
      <c r="VSN23" s="257"/>
      <c r="VSO23" s="257"/>
      <c r="VSP23" s="257"/>
      <c r="VSQ23" s="257"/>
      <c r="VSR23" s="257"/>
      <c r="VSS23" s="257"/>
      <c r="VST23" s="257"/>
      <c r="VSU23" s="257"/>
      <c r="VSV23" s="257"/>
      <c r="VSW23" s="257"/>
      <c r="VSX23" s="257"/>
      <c r="VSY23" s="257"/>
      <c r="VSZ23" s="257"/>
      <c r="VTA23" s="257"/>
      <c r="VTB23" s="257"/>
      <c r="VTC23" s="257"/>
      <c r="VTD23" s="257"/>
      <c r="VTE23" s="257"/>
      <c r="VTF23" s="257"/>
      <c r="VTG23" s="257"/>
      <c r="VTH23" s="257"/>
      <c r="VTI23" s="257"/>
      <c r="VTJ23" s="257"/>
      <c r="VTK23" s="257"/>
      <c r="VTL23" s="257"/>
      <c r="VTM23" s="257"/>
      <c r="VTN23" s="257"/>
      <c r="VTO23" s="257"/>
      <c r="VTP23" s="257"/>
      <c r="VTQ23" s="257"/>
      <c r="VTR23" s="257"/>
      <c r="VTS23" s="257"/>
      <c r="VTT23" s="257"/>
      <c r="VTU23" s="257"/>
      <c r="VTV23" s="257"/>
      <c r="VTW23" s="257"/>
      <c r="VTX23" s="257"/>
      <c r="VTY23" s="257"/>
      <c r="VTZ23" s="257"/>
      <c r="VUA23" s="257"/>
      <c r="VUB23" s="257"/>
      <c r="VUC23" s="257"/>
      <c r="VUD23" s="257"/>
      <c r="VUE23" s="257"/>
      <c r="VUF23" s="257"/>
      <c r="VUG23" s="257"/>
      <c r="VUH23" s="257"/>
      <c r="VUI23" s="257"/>
      <c r="VUJ23" s="257"/>
      <c r="VUK23" s="257"/>
      <c r="VUL23" s="257"/>
      <c r="VUM23" s="257"/>
      <c r="VUN23" s="257"/>
      <c r="VUO23" s="257"/>
      <c r="VUP23" s="257"/>
      <c r="VUQ23" s="257"/>
      <c r="VUR23" s="257"/>
      <c r="VUS23" s="257"/>
      <c r="VUT23" s="257"/>
      <c r="VUU23" s="257"/>
      <c r="VUV23" s="257"/>
      <c r="VUW23" s="257"/>
      <c r="VUX23" s="257"/>
      <c r="VUY23" s="257"/>
      <c r="VUZ23" s="257"/>
      <c r="VVA23" s="257"/>
      <c r="VVB23" s="257"/>
      <c r="VVC23" s="257"/>
      <c r="VVD23" s="257"/>
      <c r="VVE23" s="257"/>
      <c r="VVF23" s="257"/>
      <c r="VVG23" s="257"/>
      <c r="VVH23" s="257"/>
      <c r="VVI23" s="257"/>
      <c r="VVJ23" s="257"/>
      <c r="VVK23" s="257"/>
      <c r="VVL23" s="257"/>
      <c r="VVM23" s="257"/>
      <c r="VVN23" s="257"/>
      <c r="VVO23" s="257"/>
      <c r="VVP23" s="257"/>
      <c r="VVQ23" s="257"/>
      <c r="VVR23" s="257"/>
      <c r="VVS23" s="257"/>
      <c r="VVT23" s="257"/>
      <c r="VVU23" s="257"/>
      <c r="VVV23" s="257"/>
      <c r="VVW23" s="257"/>
      <c r="VVX23" s="257"/>
      <c r="VVY23" s="257"/>
      <c r="VVZ23" s="257"/>
      <c r="VWA23" s="257"/>
      <c r="VWB23" s="257"/>
      <c r="VWC23" s="257"/>
      <c r="VWD23" s="257"/>
      <c r="VWE23" s="257"/>
      <c r="VWF23" s="257"/>
      <c r="VWG23" s="257"/>
      <c r="VWH23" s="257"/>
      <c r="VWI23" s="257"/>
      <c r="VWJ23" s="257"/>
      <c r="VWK23" s="257"/>
      <c r="VWL23" s="257"/>
      <c r="VWM23" s="257"/>
      <c r="VWN23" s="257"/>
      <c r="VWO23" s="257"/>
      <c r="VWP23" s="257"/>
      <c r="VWQ23" s="257"/>
      <c r="VWR23" s="257"/>
      <c r="VWS23" s="257"/>
      <c r="VWT23" s="257"/>
      <c r="VWU23" s="257"/>
      <c r="VWV23" s="257"/>
      <c r="VWW23" s="257"/>
      <c r="VWX23" s="257"/>
      <c r="VWY23" s="257"/>
      <c r="VWZ23" s="257"/>
      <c r="VXA23" s="257"/>
      <c r="VXB23" s="257"/>
      <c r="VXC23" s="257"/>
      <c r="VXD23" s="257"/>
      <c r="VXE23" s="257"/>
      <c r="VXF23" s="257"/>
      <c r="VXG23" s="257"/>
      <c r="VXH23" s="257"/>
      <c r="VXI23" s="257"/>
      <c r="VXJ23" s="257"/>
      <c r="VXK23" s="257"/>
      <c r="VXL23" s="257"/>
      <c r="VXM23" s="257"/>
      <c r="VXN23" s="257"/>
      <c r="VXO23" s="257"/>
      <c r="VXP23" s="257"/>
      <c r="VXQ23" s="257"/>
      <c r="VXR23" s="257"/>
      <c r="VXS23" s="257"/>
      <c r="VXT23" s="257"/>
      <c r="VXU23" s="257"/>
      <c r="VXV23" s="257"/>
      <c r="VXW23" s="257"/>
      <c r="VXX23" s="257"/>
      <c r="VXY23" s="257"/>
      <c r="VXZ23" s="257"/>
      <c r="VYA23" s="257"/>
      <c r="VYB23" s="257"/>
      <c r="VYC23" s="257"/>
      <c r="VYD23" s="257"/>
      <c r="VYE23" s="257"/>
      <c r="VYF23" s="257"/>
      <c r="VYG23" s="257"/>
      <c r="VYH23" s="257"/>
      <c r="VYI23" s="257"/>
      <c r="VYJ23" s="257"/>
      <c r="VYK23" s="257"/>
      <c r="VYL23" s="257"/>
      <c r="VYM23" s="257"/>
      <c r="VYN23" s="257"/>
      <c r="VYO23" s="257"/>
      <c r="VYP23" s="257"/>
      <c r="VYQ23" s="257"/>
      <c r="VYR23" s="257"/>
      <c r="VYS23" s="257"/>
      <c r="VYT23" s="257"/>
      <c r="VYU23" s="257"/>
      <c r="VYV23" s="257"/>
      <c r="VYW23" s="257"/>
      <c r="VYX23" s="257"/>
      <c r="VYY23" s="257"/>
      <c r="VYZ23" s="257"/>
      <c r="VZA23" s="257"/>
      <c r="VZB23" s="257"/>
      <c r="VZC23" s="257"/>
      <c r="VZD23" s="257"/>
      <c r="VZE23" s="257"/>
      <c r="VZF23" s="257"/>
      <c r="VZG23" s="257"/>
      <c r="VZH23" s="257"/>
      <c r="VZI23" s="257"/>
      <c r="VZJ23" s="257"/>
      <c r="VZK23" s="257"/>
      <c r="VZL23" s="257"/>
      <c r="VZM23" s="257"/>
      <c r="VZN23" s="257"/>
      <c r="VZO23" s="257"/>
      <c r="VZP23" s="257"/>
      <c r="VZQ23" s="257"/>
      <c r="VZR23" s="257"/>
      <c r="VZS23" s="257"/>
      <c r="VZT23" s="257"/>
      <c r="VZU23" s="257"/>
      <c r="VZV23" s="257"/>
      <c r="VZW23" s="257"/>
      <c r="VZX23" s="257"/>
      <c r="VZY23" s="257"/>
      <c r="VZZ23" s="257"/>
      <c r="WAA23" s="257"/>
      <c r="WAB23" s="257"/>
      <c r="WAC23" s="257"/>
      <c r="WAD23" s="257"/>
      <c r="WAE23" s="257"/>
      <c r="WAF23" s="257"/>
      <c r="WAG23" s="257"/>
      <c r="WAH23" s="257"/>
      <c r="WAI23" s="257"/>
      <c r="WAJ23" s="257"/>
      <c r="WAK23" s="257"/>
      <c r="WAL23" s="257"/>
      <c r="WAM23" s="257"/>
      <c r="WAN23" s="257"/>
      <c r="WAO23" s="257"/>
      <c r="WAP23" s="257"/>
      <c r="WAQ23" s="257"/>
      <c r="WAR23" s="257"/>
      <c r="WAS23" s="257"/>
      <c r="WAT23" s="257"/>
      <c r="WAU23" s="257"/>
      <c r="WAV23" s="257"/>
      <c r="WAW23" s="257"/>
      <c r="WAX23" s="257"/>
      <c r="WAY23" s="257"/>
      <c r="WAZ23" s="257"/>
      <c r="WBA23" s="257"/>
      <c r="WBB23" s="257"/>
      <c r="WBC23" s="257"/>
      <c r="WBD23" s="257"/>
      <c r="WBE23" s="257"/>
      <c r="WBF23" s="257"/>
      <c r="WBG23" s="257"/>
      <c r="WBH23" s="257"/>
      <c r="WBI23" s="257"/>
      <c r="WBJ23" s="257"/>
      <c r="WBK23" s="257"/>
      <c r="WBL23" s="257"/>
      <c r="WBM23" s="257"/>
      <c r="WBN23" s="257"/>
      <c r="WBO23" s="257"/>
      <c r="WBP23" s="257"/>
      <c r="WBQ23" s="257"/>
      <c r="WBR23" s="257"/>
      <c r="WBS23" s="257"/>
      <c r="WBT23" s="257"/>
      <c r="WBU23" s="257"/>
      <c r="WBV23" s="257"/>
      <c r="WBW23" s="257"/>
      <c r="WBX23" s="257"/>
      <c r="WBY23" s="257"/>
      <c r="WBZ23" s="257"/>
      <c r="WCA23" s="257"/>
      <c r="WCB23" s="257"/>
      <c r="WCC23" s="257"/>
      <c r="WCD23" s="257"/>
      <c r="WCE23" s="257"/>
      <c r="WCF23" s="257"/>
      <c r="WCG23" s="257"/>
      <c r="WCH23" s="257"/>
      <c r="WCI23" s="257"/>
      <c r="WCJ23" s="257"/>
      <c r="WCK23" s="257"/>
      <c r="WCL23" s="257"/>
      <c r="WCM23" s="257"/>
      <c r="WCN23" s="257"/>
      <c r="WCO23" s="257"/>
      <c r="WCP23" s="257"/>
      <c r="WCQ23" s="257"/>
      <c r="WCR23" s="257"/>
      <c r="WCS23" s="257"/>
      <c r="WCT23" s="257"/>
      <c r="WCU23" s="257"/>
      <c r="WCV23" s="257"/>
      <c r="WCW23" s="257"/>
      <c r="WCX23" s="257"/>
      <c r="WCY23" s="257"/>
      <c r="WCZ23" s="257"/>
      <c r="WDA23" s="257"/>
      <c r="WDB23" s="257"/>
      <c r="WDC23" s="257"/>
      <c r="WDD23" s="257"/>
      <c r="WDE23" s="257"/>
      <c r="WDF23" s="257"/>
      <c r="WDG23" s="257"/>
      <c r="WDH23" s="257"/>
      <c r="WDI23" s="257"/>
      <c r="WDJ23" s="257"/>
      <c r="WDK23" s="257"/>
      <c r="WDL23" s="257"/>
      <c r="WDM23" s="257"/>
      <c r="WDN23" s="257"/>
      <c r="WDO23" s="257"/>
      <c r="WDP23" s="257"/>
      <c r="WDQ23" s="257"/>
      <c r="WDR23" s="257"/>
      <c r="WDS23" s="257"/>
      <c r="WDT23" s="257"/>
      <c r="WDU23" s="257"/>
      <c r="WDV23" s="257"/>
      <c r="WDW23" s="257"/>
      <c r="WDX23" s="257"/>
      <c r="WDY23" s="257"/>
      <c r="WDZ23" s="257"/>
      <c r="WEA23" s="257"/>
      <c r="WEB23" s="257"/>
      <c r="WEC23" s="257"/>
      <c r="WED23" s="257"/>
      <c r="WEE23" s="257"/>
      <c r="WEF23" s="257"/>
      <c r="WEG23" s="257"/>
      <c r="WEH23" s="257"/>
      <c r="WEI23" s="257"/>
      <c r="WEJ23" s="257"/>
      <c r="WEK23" s="257"/>
      <c r="WEL23" s="257"/>
      <c r="WEM23" s="257"/>
      <c r="WEN23" s="257"/>
      <c r="WEO23" s="257"/>
      <c r="WEP23" s="257"/>
      <c r="WEQ23" s="257"/>
      <c r="WER23" s="257"/>
      <c r="WES23" s="257"/>
      <c r="WET23" s="257"/>
      <c r="WEU23" s="257"/>
      <c r="WEV23" s="257"/>
      <c r="WEW23" s="257"/>
      <c r="WEX23" s="257"/>
      <c r="WEY23" s="257"/>
      <c r="WEZ23" s="257"/>
      <c r="WFA23" s="257"/>
      <c r="WFB23" s="257"/>
      <c r="WFC23" s="257"/>
      <c r="WFD23" s="257"/>
      <c r="WFE23" s="257"/>
      <c r="WFF23" s="257"/>
      <c r="WFG23" s="257"/>
      <c r="WFH23" s="257"/>
      <c r="WFI23" s="257"/>
      <c r="WFJ23" s="257"/>
      <c r="WFK23" s="257"/>
      <c r="WFL23" s="257"/>
      <c r="WFM23" s="257"/>
      <c r="WFN23" s="257"/>
      <c r="WFO23" s="257"/>
      <c r="WFP23" s="257"/>
      <c r="WFQ23" s="257"/>
      <c r="WFR23" s="257"/>
      <c r="WFS23" s="257"/>
      <c r="WFT23" s="257"/>
      <c r="WFU23" s="257"/>
      <c r="WFV23" s="257"/>
      <c r="WFW23" s="257"/>
      <c r="WFX23" s="257"/>
      <c r="WFY23" s="257"/>
      <c r="WFZ23" s="257"/>
      <c r="WGA23" s="257"/>
      <c r="WGB23" s="257"/>
      <c r="WGC23" s="257"/>
      <c r="WGD23" s="257"/>
      <c r="WGE23" s="257"/>
      <c r="WGF23" s="257"/>
      <c r="WGG23" s="257"/>
      <c r="WGH23" s="257"/>
      <c r="WGI23" s="257"/>
      <c r="WGJ23" s="257"/>
      <c r="WGK23" s="257"/>
      <c r="WGL23" s="257"/>
      <c r="WGM23" s="257"/>
      <c r="WGN23" s="257"/>
      <c r="WGO23" s="257"/>
      <c r="WGP23" s="257"/>
      <c r="WGQ23" s="257"/>
      <c r="WGR23" s="257"/>
      <c r="WGS23" s="257"/>
      <c r="WGT23" s="257"/>
      <c r="WGU23" s="257"/>
      <c r="WGV23" s="257"/>
      <c r="WGW23" s="257"/>
      <c r="WGX23" s="257"/>
      <c r="WGY23" s="257"/>
      <c r="WGZ23" s="257"/>
      <c r="WHA23" s="257"/>
      <c r="WHB23" s="257"/>
      <c r="WHC23" s="257"/>
      <c r="WHD23" s="257"/>
      <c r="WHE23" s="257"/>
      <c r="WHF23" s="257"/>
      <c r="WHG23" s="257"/>
      <c r="WHH23" s="257"/>
      <c r="WHI23" s="257"/>
      <c r="WHJ23" s="257"/>
      <c r="WHK23" s="257"/>
      <c r="WHL23" s="257"/>
      <c r="WHM23" s="257"/>
      <c r="WHN23" s="257"/>
      <c r="WHO23" s="257"/>
      <c r="WHP23" s="257"/>
      <c r="WHQ23" s="257"/>
      <c r="WHR23" s="257"/>
      <c r="WHS23" s="257"/>
      <c r="WHT23" s="257"/>
      <c r="WHU23" s="257"/>
      <c r="WHV23" s="257"/>
      <c r="WHW23" s="257"/>
      <c r="WHX23" s="257"/>
      <c r="WHY23" s="257"/>
      <c r="WHZ23" s="257"/>
      <c r="WIA23" s="257"/>
      <c r="WIB23" s="257"/>
      <c r="WIC23" s="257"/>
      <c r="WID23" s="257"/>
      <c r="WIE23" s="257"/>
      <c r="WIF23" s="257"/>
      <c r="WIG23" s="257"/>
      <c r="WIH23" s="257"/>
      <c r="WII23" s="257"/>
      <c r="WIJ23" s="257"/>
      <c r="WIK23" s="257"/>
      <c r="WIL23" s="257"/>
      <c r="WIM23" s="257"/>
      <c r="WIN23" s="257"/>
      <c r="WIO23" s="257"/>
      <c r="WIP23" s="257"/>
      <c r="WIQ23" s="257"/>
      <c r="WIR23" s="257"/>
      <c r="WIS23" s="257"/>
      <c r="WIT23" s="257"/>
      <c r="WIU23" s="257"/>
      <c r="WIV23" s="257"/>
      <c r="WIW23" s="257"/>
      <c r="WIX23" s="257"/>
      <c r="WIY23" s="257"/>
      <c r="WIZ23" s="257"/>
      <c r="WJA23" s="257"/>
      <c r="WJB23" s="257"/>
      <c r="WJC23" s="257"/>
      <c r="WJD23" s="257"/>
      <c r="WJE23" s="257"/>
      <c r="WJF23" s="257"/>
      <c r="WJG23" s="257"/>
      <c r="WJH23" s="257"/>
      <c r="WJI23" s="257"/>
      <c r="WJJ23" s="257"/>
      <c r="WJK23" s="257"/>
      <c r="WJL23" s="257"/>
      <c r="WJM23" s="257"/>
      <c r="WJN23" s="257"/>
      <c r="WJO23" s="257"/>
      <c r="WJP23" s="257"/>
      <c r="WJQ23" s="257"/>
      <c r="WJR23" s="257"/>
      <c r="WJS23" s="257"/>
      <c r="WJT23" s="257"/>
      <c r="WJU23" s="257"/>
      <c r="WJV23" s="257"/>
      <c r="WJW23" s="257"/>
      <c r="WJX23" s="257"/>
      <c r="WJY23" s="257"/>
      <c r="WJZ23" s="257"/>
      <c r="WKA23" s="257"/>
      <c r="WKB23" s="257"/>
      <c r="WKC23" s="257"/>
      <c r="WKD23" s="257"/>
      <c r="WKE23" s="257"/>
      <c r="WKF23" s="257"/>
      <c r="WKG23" s="257"/>
      <c r="WKH23" s="257"/>
      <c r="WKI23" s="257"/>
      <c r="WKJ23" s="257"/>
      <c r="WKK23" s="257"/>
      <c r="WKL23" s="257"/>
      <c r="WKM23" s="257"/>
      <c r="WKN23" s="257"/>
      <c r="WKO23" s="257"/>
      <c r="WKP23" s="257"/>
      <c r="WKQ23" s="257"/>
      <c r="WKR23" s="257"/>
      <c r="WKS23" s="257"/>
      <c r="WKT23" s="257"/>
      <c r="WKU23" s="257"/>
      <c r="WKV23" s="257"/>
      <c r="WKW23" s="257"/>
      <c r="WKX23" s="257"/>
      <c r="WKY23" s="257"/>
      <c r="WKZ23" s="257"/>
      <c r="WLA23" s="257"/>
      <c r="WLB23" s="257"/>
      <c r="WLC23" s="257"/>
      <c r="WLD23" s="257"/>
      <c r="WLE23" s="257"/>
      <c r="WLF23" s="257"/>
      <c r="WLG23" s="257"/>
      <c r="WLH23" s="257"/>
      <c r="WLI23" s="257"/>
      <c r="WLJ23" s="257"/>
      <c r="WLK23" s="257"/>
      <c r="WLL23" s="257"/>
      <c r="WLM23" s="257"/>
      <c r="WLN23" s="257"/>
      <c r="WLO23" s="257"/>
      <c r="WLP23" s="257"/>
      <c r="WLQ23" s="257"/>
      <c r="WLR23" s="257"/>
      <c r="WLS23" s="257"/>
      <c r="WLT23" s="257"/>
      <c r="WLU23" s="257"/>
      <c r="WLV23" s="257"/>
      <c r="WLW23" s="257"/>
      <c r="WLX23" s="257"/>
      <c r="WLY23" s="257"/>
      <c r="WLZ23" s="257"/>
      <c r="WMA23" s="257"/>
      <c r="WMB23" s="257"/>
      <c r="WMC23" s="257"/>
      <c r="WMD23" s="257"/>
      <c r="WME23" s="257"/>
      <c r="WMF23" s="257"/>
      <c r="WMG23" s="257"/>
      <c r="WMH23" s="257"/>
      <c r="WMI23" s="257"/>
      <c r="WMJ23" s="257"/>
      <c r="WMK23" s="257"/>
      <c r="WML23" s="257"/>
      <c r="WMM23" s="257"/>
      <c r="WMN23" s="257"/>
      <c r="WMO23" s="257"/>
      <c r="WMP23" s="257"/>
      <c r="WMQ23" s="257"/>
      <c r="WMR23" s="257"/>
      <c r="WMS23" s="257"/>
      <c r="WMT23" s="257"/>
      <c r="WMU23" s="257"/>
      <c r="WMV23" s="257"/>
      <c r="WMW23" s="257"/>
      <c r="WMX23" s="257"/>
      <c r="WMY23" s="257"/>
      <c r="WMZ23" s="257"/>
      <c r="WNA23" s="257"/>
      <c r="WNB23" s="257"/>
      <c r="WNC23" s="257"/>
      <c r="WND23" s="257"/>
      <c r="WNE23" s="257"/>
      <c r="WNF23" s="257"/>
      <c r="WNG23" s="257"/>
      <c r="WNH23" s="257"/>
      <c r="WNI23" s="257"/>
      <c r="WNJ23" s="257"/>
      <c r="WNK23" s="257"/>
      <c r="WNL23" s="257"/>
      <c r="WNM23" s="257"/>
      <c r="WNN23" s="257"/>
      <c r="WNO23" s="257"/>
      <c r="WNP23" s="257"/>
      <c r="WNQ23" s="257"/>
      <c r="WNR23" s="257"/>
      <c r="WNS23" s="257"/>
      <c r="WNT23" s="257"/>
      <c r="WNU23" s="257"/>
      <c r="WNV23" s="257"/>
      <c r="WNW23" s="257"/>
      <c r="WNX23" s="257"/>
      <c r="WNY23" s="257"/>
      <c r="WNZ23" s="257"/>
      <c r="WOA23" s="257"/>
      <c r="WOB23" s="257"/>
      <c r="WOC23" s="257"/>
      <c r="WOD23" s="257"/>
      <c r="WOE23" s="257"/>
      <c r="WOF23" s="257"/>
      <c r="WOG23" s="257"/>
      <c r="WOH23" s="257"/>
      <c r="WOI23" s="257"/>
      <c r="WOJ23" s="257"/>
      <c r="WOK23" s="257"/>
      <c r="WOL23" s="257"/>
      <c r="WOM23" s="257"/>
      <c r="WON23" s="257"/>
      <c r="WOO23" s="257"/>
      <c r="WOP23" s="257"/>
      <c r="WOQ23" s="257"/>
      <c r="WOR23" s="257"/>
      <c r="WOS23" s="257"/>
      <c r="WOT23" s="257"/>
      <c r="WOU23" s="257"/>
      <c r="WOV23" s="257"/>
      <c r="WOW23" s="257"/>
      <c r="WOX23" s="257"/>
      <c r="WOY23" s="257"/>
      <c r="WOZ23" s="257"/>
      <c r="WPA23" s="257"/>
      <c r="WPB23" s="257"/>
      <c r="WPC23" s="257"/>
      <c r="WPD23" s="257"/>
      <c r="WPE23" s="257"/>
      <c r="WPF23" s="257"/>
      <c r="WPG23" s="257"/>
      <c r="WPH23" s="257"/>
      <c r="WPI23" s="257"/>
      <c r="WPJ23" s="257"/>
      <c r="WPK23" s="257"/>
      <c r="WPL23" s="257"/>
      <c r="WPM23" s="257"/>
      <c r="WPN23" s="257"/>
      <c r="WPO23" s="257"/>
      <c r="WPP23" s="257"/>
      <c r="WPQ23" s="257"/>
      <c r="WPR23" s="257"/>
      <c r="WPS23" s="257"/>
      <c r="WPT23" s="257"/>
      <c r="WPU23" s="257"/>
      <c r="WPV23" s="257"/>
      <c r="WPW23" s="257"/>
      <c r="WPX23" s="257"/>
      <c r="WPY23" s="257"/>
      <c r="WPZ23" s="257"/>
      <c r="WQA23" s="257"/>
      <c r="WQB23" s="257"/>
      <c r="WQC23" s="257"/>
      <c r="WQD23" s="257"/>
      <c r="WQE23" s="257"/>
      <c r="WQF23" s="257"/>
      <c r="WQG23" s="257"/>
      <c r="WQH23" s="257"/>
      <c r="WQI23" s="257"/>
      <c r="WQJ23" s="257"/>
      <c r="WQK23" s="257"/>
      <c r="WQL23" s="257"/>
      <c r="WQM23" s="257"/>
      <c r="WQN23" s="257"/>
      <c r="WQO23" s="257"/>
      <c r="WQP23" s="257"/>
      <c r="WQQ23" s="257"/>
      <c r="WQR23" s="257"/>
      <c r="WQS23" s="257"/>
      <c r="WQT23" s="257"/>
      <c r="WQU23" s="257"/>
      <c r="WQV23" s="257"/>
      <c r="WQW23" s="257"/>
      <c r="WQX23" s="257"/>
      <c r="WQY23" s="257"/>
      <c r="WQZ23" s="257"/>
      <c r="WRA23" s="257"/>
      <c r="WRB23" s="257"/>
      <c r="WRC23" s="257"/>
      <c r="WRD23" s="257"/>
      <c r="WRE23" s="257"/>
      <c r="WRF23" s="257"/>
      <c r="WRG23" s="257"/>
      <c r="WRH23" s="257"/>
      <c r="WRI23" s="257"/>
      <c r="WRJ23" s="257"/>
      <c r="WRK23" s="257"/>
      <c r="WRL23" s="257"/>
      <c r="WRM23" s="257"/>
      <c r="WRN23" s="257"/>
      <c r="WRO23" s="257"/>
      <c r="WRP23" s="257"/>
      <c r="WRQ23" s="257"/>
      <c r="WRR23" s="257"/>
      <c r="WRS23" s="257"/>
      <c r="WRT23" s="257"/>
      <c r="WRU23" s="257"/>
      <c r="WRV23" s="257"/>
      <c r="WRW23" s="257"/>
      <c r="WRX23" s="257"/>
      <c r="WRY23" s="257"/>
      <c r="WRZ23" s="257"/>
      <c r="WSA23" s="257"/>
      <c r="WSB23" s="257"/>
      <c r="WSC23" s="257"/>
      <c r="WSD23" s="257"/>
      <c r="WSE23" s="257"/>
      <c r="WSF23" s="257"/>
      <c r="WSG23" s="257"/>
      <c r="WSH23" s="257"/>
      <c r="WSI23" s="257"/>
      <c r="WSJ23" s="257"/>
      <c r="WSK23" s="257"/>
      <c r="WSL23" s="257"/>
      <c r="WSM23" s="257"/>
      <c r="WSN23" s="257"/>
      <c r="WSO23" s="257"/>
      <c r="WSP23" s="257"/>
      <c r="WSQ23" s="257"/>
      <c r="WSR23" s="257"/>
      <c r="WSS23" s="257"/>
      <c r="WST23" s="257"/>
      <c r="WSU23" s="257"/>
      <c r="WSV23" s="257"/>
      <c r="WSW23" s="257"/>
      <c r="WSX23" s="257"/>
      <c r="WSY23" s="257"/>
      <c r="WSZ23" s="257"/>
      <c r="WTA23" s="257"/>
      <c r="WTB23" s="257"/>
      <c r="WTC23" s="257"/>
      <c r="WTD23" s="257"/>
      <c r="WTE23" s="257"/>
      <c r="WTF23" s="257"/>
      <c r="WTG23" s="257"/>
      <c r="WTH23" s="257"/>
      <c r="WTI23" s="257"/>
      <c r="WTJ23" s="257"/>
      <c r="WTK23" s="257"/>
      <c r="WTL23" s="257"/>
      <c r="WTM23" s="257"/>
      <c r="WTN23" s="257"/>
      <c r="WTO23" s="257"/>
      <c r="WTP23" s="257"/>
      <c r="WTQ23" s="257"/>
      <c r="WTR23" s="257"/>
      <c r="WTS23" s="257"/>
      <c r="WTT23" s="257"/>
      <c r="WTU23" s="257"/>
      <c r="WTV23" s="257"/>
      <c r="WTW23" s="257"/>
      <c r="WTX23" s="257"/>
      <c r="WTY23" s="257"/>
      <c r="WTZ23" s="257"/>
      <c r="WUA23" s="257"/>
      <c r="WUB23" s="257"/>
      <c r="WUC23" s="257"/>
      <c r="WUD23" s="257"/>
      <c r="WUE23" s="257"/>
      <c r="WUF23" s="257"/>
      <c r="WUG23" s="257"/>
      <c r="WUH23" s="257"/>
      <c r="WUI23" s="257"/>
      <c r="WUJ23" s="257"/>
      <c r="WUK23" s="257"/>
      <c r="WUL23" s="257"/>
      <c r="WUM23" s="257"/>
      <c r="WUN23" s="257"/>
      <c r="WUO23" s="257"/>
      <c r="WUP23" s="257"/>
      <c r="WUQ23" s="257"/>
      <c r="WUR23" s="257"/>
      <c r="WUS23" s="257"/>
      <c r="WUT23" s="257"/>
      <c r="WUU23" s="257"/>
      <c r="WUV23" s="257"/>
      <c r="WUW23" s="257"/>
      <c r="WUX23" s="257"/>
      <c r="WUY23" s="257"/>
      <c r="WUZ23" s="257"/>
      <c r="WVA23" s="257"/>
      <c r="WVB23" s="257"/>
      <c r="WVC23" s="257"/>
      <c r="WVD23" s="257"/>
      <c r="WVE23" s="257"/>
      <c r="WVF23" s="257"/>
      <c r="WVG23" s="257"/>
      <c r="WVH23" s="257"/>
      <c r="WVI23" s="257"/>
      <c r="WVJ23" s="257"/>
      <c r="WVK23" s="257"/>
      <c r="WVL23" s="257"/>
      <c r="WVM23" s="257"/>
      <c r="WVN23" s="257"/>
      <c r="WVO23" s="257"/>
      <c r="WVP23" s="257"/>
      <c r="WVQ23" s="257"/>
      <c r="WVR23" s="257"/>
      <c r="WVS23" s="257"/>
      <c r="WVT23" s="257"/>
      <c r="WVU23" s="257"/>
      <c r="WVV23" s="257"/>
      <c r="WVW23" s="257"/>
      <c r="WVX23" s="257"/>
      <c r="WVY23" s="257"/>
      <c r="WVZ23" s="257"/>
      <c r="WWA23" s="257"/>
      <c r="WWB23" s="257"/>
      <c r="WWC23" s="257"/>
      <c r="WWD23" s="257"/>
      <c r="WWE23" s="257"/>
      <c r="WWF23" s="257"/>
      <c r="WWG23" s="257"/>
      <c r="WWH23" s="257"/>
      <c r="WWI23" s="257"/>
      <c r="WWJ23" s="257"/>
      <c r="WWK23" s="257"/>
      <c r="WWL23" s="257"/>
      <c r="WWM23" s="257"/>
      <c r="WWN23" s="257"/>
      <c r="WWO23" s="257"/>
      <c r="WWP23" s="257"/>
      <c r="WWQ23" s="257"/>
      <c r="WWR23" s="257"/>
      <c r="WWS23" s="257"/>
      <c r="WWT23" s="257"/>
      <c r="WWU23" s="257"/>
      <c r="WWV23" s="257"/>
      <c r="WWW23" s="257"/>
      <c r="WWX23" s="257"/>
      <c r="WWY23" s="257"/>
      <c r="WWZ23" s="257"/>
      <c r="WXA23" s="257"/>
      <c r="WXB23" s="257"/>
      <c r="WXC23" s="257"/>
      <c r="WXD23" s="257"/>
      <c r="WXE23" s="257"/>
      <c r="WXF23" s="257"/>
      <c r="WXG23" s="257"/>
      <c r="WXH23" s="257"/>
      <c r="WXI23" s="257"/>
      <c r="WXJ23" s="257"/>
      <c r="WXK23" s="257"/>
      <c r="WXL23" s="257"/>
      <c r="WXM23" s="257"/>
      <c r="WXN23" s="257"/>
      <c r="WXO23" s="257"/>
      <c r="WXP23" s="257"/>
      <c r="WXQ23" s="257"/>
      <c r="WXR23" s="257"/>
      <c r="WXS23" s="257"/>
      <c r="WXT23" s="257"/>
      <c r="WXU23" s="257"/>
      <c r="WXV23" s="257"/>
      <c r="WXW23" s="257"/>
      <c r="WXX23" s="257"/>
      <c r="WXY23" s="257"/>
      <c r="WXZ23" s="257"/>
      <c r="WYA23" s="257"/>
      <c r="WYB23" s="257"/>
      <c r="WYC23" s="257"/>
      <c r="WYD23" s="257"/>
      <c r="WYE23" s="257"/>
      <c r="WYF23" s="257"/>
      <c r="WYG23" s="257"/>
      <c r="WYH23" s="257"/>
      <c r="WYI23" s="257"/>
      <c r="WYJ23" s="257"/>
      <c r="WYK23" s="257"/>
      <c r="WYL23" s="257"/>
      <c r="WYM23" s="257"/>
      <c r="WYN23" s="257"/>
      <c r="WYO23" s="257"/>
      <c r="WYP23" s="257"/>
      <c r="WYQ23" s="257"/>
      <c r="WYR23" s="257"/>
      <c r="WYS23" s="257"/>
      <c r="WYT23" s="257"/>
      <c r="WYU23" s="257"/>
      <c r="WYV23" s="257"/>
      <c r="WYW23" s="257"/>
      <c r="WYX23" s="257"/>
      <c r="WYY23" s="257"/>
      <c r="WYZ23" s="257"/>
      <c r="WZA23" s="257"/>
      <c r="WZB23" s="257"/>
      <c r="WZC23" s="257"/>
      <c r="WZD23" s="257"/>
      <c r="WZE23" s="257"/>
      <c r="WZF23" s="257"/>
      <c r="WZG23" s="257"/>
      <c r="WZH23" s="257"/>
      <c r="WZI23" s="257"/>
      <c r="WZJ23" s="257"/>
      <c r="WZK23" s="257"/>
      <c r="WZL23" s="257"/>
      <c r="WZM23" s="257"/>
      <c r="WZN23" s="257"/>
      <c r="WZO23" s="257"/>
      <c r="WZP23" s="257"/>
      <c r="WZQ23" s="257"/>
      <c r="WZR23" s="257"/>
      <c r="WZS23" s="257"/>
      <c r="WZT23" s="257"/>
      <c r="WZU23" s="257"/>
      <c r="WZV23" s="257"/>
      <c r="WZW23" s="257"/>
      <c r="WZX23" s="257"/>
      <c r="WZY23" s="257"/>
      <c r="WZZ23" s="257"/>
      <c r="XAA23" s="257"/>
      <c r="XAB23" s="257"/>
      <c r="XAC23" s="257"/>
      <c r="XAD23" s="257"/>
      <c r="XAE23" s="257"/>
      <c r="XAF23" s="257"/>
      <c r="XAG23" s="257"/>
      <c r="XAH23" s="257"/>
      <c r="XAI23" s="257"/>
      <c r="XAJ23" s="257"/>
      <c r="XAK23" s="257"/>
      <c r="XAL23" s="257"/>
      <c r="XAM23" s="257"/>
      <c r="XAN23" s="257"/>
      <c r="XAO23" s="257"/>
      <c r="XAP23" s="257"/>
      <c r="XAQ23" s="257"/>
      <c r="XAR23" s="257"/>
      <c r="XAS23" s="257"/>
      <c r="XAT23" s="257"/>
      <c r="XAU23" s="257"/>
      <c r="XAV23" s="257"/>
      <c r="XAW23" s="257"/>
      <c r="XAX23" s="257"/>
      <c r="XAY23" s="257"/>
      <c r="XAZ23" s="257"/>
      <c r="XBA23" s="257"/>
      <c r="XBB23" s="257"/>
      <c r="XBC23" s="257"/>
      <c r="XBD23" s="257"/>
      <c r="XBE23" s="257"/>
      <c r="XBF23" s="257"/>
      <c r="XBG23" s="257"/>
      <c r="XBH23" s="257"/>
      <c r="XBI23" s="257"/>
      <c r="XBJ23" s="257"/>
      <c r="XBK23" s="257"/>
      <c r="XBL23" s="257"/>
      <c r="XBM23" s="257"/>
      <c r="XBN23" s="257"/>
      <c r="XBO23" s="257"/>
      <c r="XBP23" s="257"/>
      <c r="XBQ23" s="257"/>
      <c r="XBR23" s="257"/>
      <c r="XBS23" s="257"/>
      <c r="XBT23" s="257"/>
      <c r="XBU23" s="257"/>
      <c r="XBV23" s="257"/>
      <c r="XBW23" s="257"/>
      <c r="XBX23" s="257"/>
      <c r="XBY23" s="257"/>
      <c r="XBZ23" s="257"/>
      <c r="XCA23" s="257"/>
      <c r="XCB23" s="257"/>
      <c r="XCC23" s="257"/>
      <c r="XCD23" s="257"/>
      <c r="XCE23" s="257"/>
      <c r="XCF23" s="257"/>
      <c r="XCG23" s="257"/>
      <c r="XCH23" s="257"/>
      <c r="XCI23" s="257"/>
      <c r="XCJ23" s="257"/>
      <c r="XCK23" s="257"/>
    </row>
    <row r="24" spans="1:16313" ht="17.7" customHeight="1">
      <c r="A24" s="248" t="s">
        <v>593</v>
      </c>
      <c r="B24" s="249">
        <v>8.6999999999999993</v>
      </c>
      <c r="C24" s="249">
        <v>7.9</v>
      </c>
      <c r="D24" s="250">
        <v>6.3</v>
      </c>
      <c r="E24" s="250">
        <v>6.91</v>
      </c>
    </row>
    <row r="25" spans="1:16313" ht="17.7" customHeight="1">
      <c r="A25" s="251" t="s">
        <v>594</v>
      </c>
      <c r="B25" s="252">
        <v>7.3</v>
      </c>
      <c r="C25" s="252">
        <v>6.1</v>
      </c>
      <c r="D25" s="253" t="s">
        <v>303</v>
      </c>
      <c r="E25" s="253" t="s">
        <v>303</v>
      </c>
    </row>
    <row r="26" spans="1:16313" ht="17.7" customHeight="1">
      <c r="A26" s="251" t="s">
        <v>595</v>
      </c>
      <c r="B26" s="252">
        <v>10.8</v>
      </c>
      <c r="C26" s="252">
        <v>11.7</v>
      </c>
      <c r="D26" s="253">
        <v>11.13</v>
      </c>
      <c r="E26" s="253">
        <v>10.3</v>
      </c>
    </row>
    <row r="27" spans="1:16313" ht="17.7" customHeight="1">
      <c r="A27" s="251" t="s">
        <v>596</v>
      </c>
      <c r="B27" s="252">
        <v>15.6</v>
      </c>
      <c r="C27" s="252">
        <v>20.5</v>
      </c>
      <c r="D27" s="253">
        <v>52.7</v>
      </c>
      <c r="E27" s="253">
        <v>34.090000000000003</v>
      </c>
    </row>
    <row r="28" spans="1:16313" ht="17.7" customHeight="1">
      <c r="A28" s="251" t="s">
        <v>597</v>
      </c>
      <c r="B28" s="249">
        <v>7.9</v>
      </c>
      <c r="C28" s="249">
        <v>11.9</v>
      </c>
      <c r="D28" s="253">
        <v>20</v>
      </c>
      <c r="E28" s="253">
        <v>4.16</v>
      </c>
    </row>
    <row r="29" spans="1:16313" ht="17.7" customHeight="1">
      <c r="A29" s="251" t="s">
        <v>598</v>
      </c>
      <c r="B29" s="258">
        <v>9.3000000000000007</v>
      </c>
      <c r="C29" s="252">
        <v>8</v>
      </c>
      <c r="D29" s="253">
        <v>8.9700000000000006</v>
      </c>
      <c r="E29" s="253">
        <v>9.61</v>
      </c>
    </row>
    <row r="30" spans="1:16313" ht="17.7" customHeight="1">
      <c r="A30" s="248" t="s">
        <v>599</v>
      </c>
      <c r="B30" s="258">
        <v>15.3</v>
      </c>
      <c r="C30" s="252">
        <v>14.9</v>
      </c>
      <c r="D30" s="253">
        <v>12.62</v>
      </c>
      <c r="E30" s="253">
        <v>16</v>
      </c>
    </row>
    <row r="31" spans="1:16313" ht="17.7" customHeight="1">
      <c r="A31" s="251" t="s">
        <v>600</v>
      </c>
      <c r="B31" s="258">
        <v>14.1</v>
      </c>
      <c r="C31" s="258">
        <v>26.1</v>
      </c>
      <c r="D31" s="253">
        <v>17.059999999999999</v>
      </c>
      <c r="E31" s="253">
        <v>20.2</v>
      </c>
    </row>
    <row r="32" spans="1:16313" ht="17.7" customHeight="1">
      <c r="A32" s="248" t="s">
        <v>601</v>
      </c>
      <c r="B32" s="259">
        <v>10.9</v>
      </c>
      <c r="C32" s="249">
        <v>9.9</v>
      </c>
      <c r="D32" s="250">
        <v>1.35</v>
      </c>
      <c r="E32" s="250">
        <v>1.97</v>
      </c>
    </row>
    <row r="33" spans="1:5" ht="17.7" customHeight="1">
      <c r="A33" s="251" t="s">
        <v>602</v>
      </c>
      <c r="B33" s="258">
        <v>13.1</v>
      </c>
      <c r="C33" s="252">
        <v>10</v>
      </c>
      <c r="D33" s="253">
        <v>1.38</v>
      </c>
      <c r="E33" s="253">
        <v>2.2999999999999998</v>
      </c>
    </row>
    <row r="34" spans="1:5" ht="17.7" customHeight="1">
      <c r="A34" s="251" t="s">
        <v>603</v>
      </c>
      <c r="B34" s="258">
        <v>10.6</v>
      </c>
      <c r="C34" s="252">
        <v>9.8000000000000007</v>
      </c>
      <c r="D34" s="253">
        <v>0.28000000000000003</v>
      </c>
      <c r="E34" s="253" t="s">
        <v>303</v>
      </c>
    </row>
    <row r="35" spans="1:5" ht="17.7" customHeight="1">
      <c r="A35" s="248" t="s">
        <v>604</v>
      </c>
      <c r="B35" s="259">
        <v>9.1</v>
      </c>
      <c r="C35" s="249">
        <v>8.6999999999999993</v>
      </c>
      <c r="D35" s="250">
        <v>3.21</v>
      </c>
      <c r="E35" s="250">
        <v>4.3099999999999996</v>
      </c>
    </row>
    <row r="36" spans="1:5" ht="17.7" customHeight="1">
      <c r="A36" s="248" t="s">
        <v>605</v>
      </c>
      <c r="B36" s="259">
        <v>13.1</v>
      </c>
      <c r="C36" s="249">
        <v>12.2</v>
      </c>
      <c r="D36" s="250">
        <v>0.53</v>
      </c>
      <c r="E36" s="250">
        <v>0.27</v>
      </c>
    </row>
    <row r="37" spans="1:5" ht="17.7" customHeight="1">
      <c r="A37" s="248" t="s">
        <v>606</v>
      </c>
      <c r="B37" s="259">
        <v>11.6</v>
      </c>
      <c r="C37" s="249">
        <v>10.3</v>
      </c>
      <c r="D37" s="250">
        <v>0.18</v>
      </c>
      <c r="E37" s="250">
        <v>0.16</v>
      </c>
    </row>
    <row r="38" spans="1:5" ht="17.7" customHeight="1">
      <c r="A38" s="248" t="s">
        <v>607</v>
      </c>
      <c r="B38" s="259">
        <v>7.2</v>
      </c>
      <c r="C38" s="249">
        <v>6.7</v>
      </c>
      <c r="D38" s="250">
        <v>0.67</v>
      </c>
      <c r="E38" s="250">
        <v>1.1100000000000001</v>
      </c>
    </row>
    <row r="39" spans="1:5" ht="17.7" customHeight="1">
      <c r="A39" s="248" t="s">
        <v>608</v>
      </c>
      <c r="B39" s="259">
        <v>7.2</v>
      </c>
      <c r="C39" s="249">
        <v>6.3</v>
      </c>
      <c r="D39" s="250">
        <v>0.01</v>
      </c>
      <c r="E39" s="250">
        <v>0.01</v>
      </c>
    </row>
    <row r="40" spans="1:5" ht="17.7" customHeight="1">
      <c r="A40" s="248" t="s">
        <v>609</v>
      </c>
      <c r="B40" s="259">
        <v>12.3</v>
      </c>
      <c r="C40" s="249">
        <v>11.1</v>
      </c>
      <c r="D40" s="250">
        <v>1.21</v>
      </c>
      <c r="E40" s="250">
        <v>1.32</v>
      </c>
    </row>
    <row r="41" spans="1:5" ht="17.7" customHeight="1">
      <c r="A41" s="248" t="s">
        <v>610</v>
      </c>
      <c r="B41" s="259">
        <v>11.8</v>
      </c>
      <c r="C41" s="249">
        <v>7.3</v>
      </c>
      <c r="D41" s="250" t="s">
        <v>303</v>
      </c>
      <c r="E41" s="250" t="s">
        <v>303</v>
      </c>
    </row>
    <row r="42" spans="1:5" ht="17.7" customHeight="1">
      <c r="A42" s="248" t="s">
        <v>611</v>
      </c>
      <c r="B42" s="259">
        <v>11.8</v>
      </c>
      <c r="C42" s="249">
        <v>11.3</v>
      </c>
      <c r="D42" s="250">
        <v>3.04</v>
      </c>
      <c r="E42" s="250">
        <v>3.4</v>
      </c>
    </row>
    <row r="43" spans="1:5" ht="17.7" customHeight="1">
      <c r="A43" s="248" t="s">
        <v>612</v>
      </c>
      <c r="B43" s="250" t="s">
        <v>303</v>
      </c>
      <c r="C43" s="249">
        <v>11</v>
      </c>
      <c r="D43" s="250" t="s">
        <v>303</v>
      </c>
      <c r="E43" s="250">
        <v>7.66</v>
      </c>
    </row>
  </sheetData>
  <mergeCells count="5">
    <mergeCell ref="A1:E1"/>
    <mergeCell ref="A2:E2"/>
    <mergeCell ref="A3:A4"/>
    <mergeCell ref="B3:C3"/>
    <mergeCell ref="D3:E3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dimension ref="A1:E38"/>
  <sheetViews>
    <sheetView zoomScaleNormal="100" workbookViewId="0">
      <selection activeCell="B3" sqref="B3:E3"/>
    </sheetView>
  </sheetViews>
  <sheetFormatPr defaultRowHeight="13.2"/>
  <cols>
    <col min="1" max="1" width="49.33203125" customWidth="1"/>
    <col min="2" max="2" width="11.44140625" customWidth="1"/>
    <col min="3" max="3" width="10.6640625" customWidth="1"/>
    <col min="5" max="5" width="8.88671875" customWidth="1"/>
    <col min="238" max="238" width="49.33203125" customWidth="1"/>
    <col min="239" max="239" width="12.6640625" customWidth="1"/>
    <col min="240" max="240" width="12" customWidth="1"/>
    <col min="242" max="242" width="8.88671875" customWidth="1"/>
    <col min="494" max="494" width="49.33203125" customWidth="1"/>
    <col min="495" max="495" width="12.6640625" customWidth="1"/>
    <col min="496" max="496" width="12" customWidth="1"/>
    <col min="498" max="498" width="8.88671875" customWidth="1"/>
    <col min="750" max="750" width="49.33203125" customWidth="1"/>
    <col min="751" max="751" width="12.6640625" customWidth="1"/>
    <col min="752" max="752" width="12" customWidth="1"/>
    <col min="754" max="754" width="8.88671875" customWidth="1"/>
    <col min="1006" max="1006" width="49.33203125" customWidth="1"/>
    <col min="1007" max="1007" width="12.6640625" customWidth="1"/>
    <col min="1008" max="1008" width="12" customWidth="1"/>
    <col min="1010" max="1010" width="8.88671875" customWidth="1"/>
    <col min="1262" max="1262" width="49.33203125" customWidth="1"/>
    <col min="1263" max="1263" width="12.6640625" customWidth="1"/>
    <col min="1264" max="1264" width="12" customWidth="1"/>
    <col min="1266" max="1266" width="8.88671875" customWidth="1"/>
    <col min="1518" max="1518" width="49.33203125" customWidth="1"/>
    <col min="1519" max="1519" width="12.6640625" customWidth="1"/>
    <col min="1520" max="1520" width="12" customWidth="1"/>
    <col min="1522" max="1522" width="8.88671875" customWidth="1"/>
    <col min="1774" max="1774" width="49.33203125" customWidth="1"/>
    <col min="1775" max="1775" width="12.6640625" customWidth="1"/>
    <col min="1776" max="1776" width="12" customWidth="1"/>
    <col min="1778" max="1778" width="8.88671875" customWidth="1"/>
    <col min="2030" max="2030" width="49.33203125" customWidth="1"/>
    <col min="2031" max="2031" width="12.6640625" customWidth="1"/>
    <col min="2032" max="2032" width="12" customWidth="1"/>
    <col min="2034" max="2034" width="8.88671875" customWidth="1"/>
    <col min="2286" max="2286" width="49.33203125" customWidth="1"/>
    <col min="2287" max="2287" width="12.6640625" customWidth="1"/>
    <col min="2288" max="2288" width="12" customWidth="1"/>
    <col min="2290" max="2290" width="8.88671875" customWidth="1"/>
    <col min="2542" max="2542" width="49.33203125" customWidth="1"/>
    <col min="2543" max="2543" width="12.6640625" customWidth="1"/>
    <col min="2544" max="2544" width="12" customWidth="1"/>
    <col min="2546" max="2546" width="8.88671875" customWidth="1"/>
    <col min="2798" max="2798" width="49.33203125" customWidth="1"/>
    <col min="2799" max="2799" width="12.6640625" customWidth="1"/>
    <col min="2800" max="2800" width="12" customWidth="1"/>
    <col min="2802" max="2802" width="8.88671875" customWidth="1"/>
    <col min="3054" max="3054" width="49.33203125" customWidth="1"/>
    <col min="3055" max="3055" width="12.6640625" customWidth="1"/>
    <col min="3056" max="3056" width="12" customWidth="1"/>
    <col min="3058" max="3058" width="8.88671875" customWidth="1"/>
    <col min="3310" max="3310" width="49.33203125" customWidth="1"/>
    <col min="3311" max="3311" width="12.6640625" customWidth="1"/>
    <col min="3312" max="3312" width="12" customWidth="1"/>
    <col min="3314" max="3314" width="8.88671875" customWidth="1"/>
    <col min="3566" max="3566" width="49.33203125" customWidth="1"/>
    <col min="3567" max="3567" width="12.6640625" customWidth="1"/>
    <col min="3568" max="3568" width="12" customWidth="1"/>
    <col min="3570" max="3570" width="8.88671875" customWidth="1"/>
    <col min="3822" max="3822" width="49.33203125" customWidth="1"/>
    <col min="3823" max="3823" width="12.6640625" customWidth="1"/>
    <col min="3824" max="3824" width="12" customWidth="1"/>
    <col min="3826" max="3826" width="8.88671875" customWidth="1"/>
    <col min="4078" max="4078" width="49.33203125" customWidth="1"/>
    <col min="4079" max="4079" width="12.6640625" customWidth="1"/>
    <col min="4080" max="4080" width="12" customWidth="1"/>
    <col min="4082" max="4082" width="8.88671875" customWidth="1"/>
    <col min="4334" max="4334" width="49.33203125" customWidth="1"/>
    <col min="4335" max="4335" width="12.6640625" customWidth="1"/>
    <col min="4336" max="4336" width="12" customWidth="1"/>
    <col min="4338" max="4338" width="8.88671875" customWidth="1"/>
    <col min="4590" max="4590" width="49.33203125" customWidth="1"/>
    <col min="4591" max="4591" width="12.6640625" customWidth="1"/>
    <col min="4592" max="4592" width="12" customWidth="1"/>
    <col min="4594" max="4594" width="8.88671875" customWidth="1"/>
    <col min="4846" max="4846" width="49.33203125" customWidth="1"/>
    <col min="4847" max="4847" width="12.6640625" customWidth="1"/>
    <col min="4848" max="4848" width="12" customWidth="1"/>
    <col min="4850" max="4850" width="8.88671875" customWidth="1"/>
    <col min="5102" max="5102" width="49.33203125" customWidth="1"/>
    <col min="5103" max="5103" width="12.6640625" customWidth="1"/>
    <col min="5104" max="5104" width="12" customWidth="1"/>
    <col min="5106" max="5106" width="8.88671875" customWidth="1"/>
    <col min="5358" max="5358" width="49.33203125" customWidth="1"/>
    <col min="5359" max="5359" width="12.6640625" customWidth="1"/>
    <col min="5360" max="5360" width="12" customWidth="1"/>
    <col min="5362" max="5362" width="8.88671875" customWidth="1"/>
    <col min="5614" max="5614" width="49.33203125" customWidth="1"/>
    <col min="5615" max="5615" width="12.6640625" customWidth="1"/>
    <col min="5616" max="5616" width="12" customWidth="1"/>
    <col min="5618" max="5618" width="8.88671875" customWidth="1"/>
    <col min="5870" max="5870" width="49.33203125" customWidth="1"/>
    <col min="5871" max="5871" width="12.6640625" customWidth="1"/>
    <col min="5872" max="5872" width="12" customWidth="1"/>
    <col min="5874" max="5874" width="8.88671875" customWidth="1"/>
    <col min="6126" max="6126" width="49.33203125" customWidth="1"/>
    <col min="6127" max="6127" width="12.6640625" customWidth="1"/>
    <col min="6128" max="6128" width="12" customWidth="1"/>
    <col min="6130" max="6130" width="8.88671875" customWidth="1"/>
    <col min="6382" max="6382" width="49.33203125" customWidth="1"/>
    <col min="6383" max="6383" width="12.6640625" customWidth="1"/>
    <col min="6384" max="6384" width="12" customWidth="1"/>
    <col min="6386" max="6386" width="8.88671875" customWidth="1"/>
    <col min="6638" max="6638" width="49.33203125" customWidth="1"/>
    <col min="6639" max="6639" width="12.6640625" customWidth="1"/>
    <col min="6640" max="6640" width="12" customWidth="1"/>
    <col min="6642" max="6642" width="8.88671875" customWidth="1"/>
    <col min="6894" max="6894" width="49.33203125" customWidth="1"/>
    <col min="6895" max="6895" width="12.6640625" customWidth="1"/>
    <col min="6896" max="6896" width="12" customWidth="1"/>
    <col min="6898" max="6898" width="8.88671875" customWidth="1"/>
    <col min="7150" max="7150" width="49.33203125" customWidth="1"/>
    <col min="7151" max="7151" width="12.6640625" customWidth="1"/>
    <col min="7152" max="7152" width="12" customWidth="1"/>
    <col min="7154" max="7154" width="8.88671875" customWidth="1"/>
    <col min="7406" max="7406" width="49.33203125" customWidth="1"/>
    <col min="7407" max="7407" width="12.6640625" customWidth="1"/>
    <col min="7408" max="7408" width="12" customWidth="1"/>
    <col min="7410" max="7410" width="8.88671875" customWidth="1"/>
    <col min="7662" max="7662" width="49.33203125" customWidth="1"/>
    <col min="7663" max="7663" width="12.6640625" customWidth="1"/>
    <col min="7664" max="7664" width="12" customWidth="1"/>
    <col min="7666" max="7666" width="8.88671875" customWidth="1"/>
    <col min="7918" max="7918" width="49.33203125" customWidth="1"/>
    <col min="7919" max="7919" width="12.6640625" customWidth="1"/>
    <col min="7920" max="7920" width="12" customWidth="1"/>
    <col min="7922" max="7922" width="8.88671875" customWidth="1"/>
    <col min="8174" max="8174" width="49.33203125" customWidth="1"/>
    <col min="8175" max="8175" width="12.6640625" customWidth="1"/>
    <col min="8176" max="8176" width="12" customWidth="1"/>
    <col min="8178" max="8178" width="8.88671875" customWidth="1"/>
    <col min="8430" max="8430" width="49.33203125" customWidth="1"/>
    <col min="8431" max="8431" width="12.6640625" customWidth="1"/>
    <col min="8432" max="8432" width="12" customWidth="1"/>
    <col min="8434" max="8434" width="8.88671875" customWidth="1"/>
    <col min="8686" max="8686" width="49.33203125" customWidth="1"/>
    <col min="8687" max="8687" width="12.6640625" customWidth="1"/>
    <col min="8688" max="8688" width="12" customWidth="1"/>
    <col min="8690" max="8690" width="8.88671875" customWidth="1"/>
    <col min="8942" max="8942" width="49.33203125" customWidth="1"/>
    <col min="8943" max="8943" width="12.6640625" customWidth="1"/>
    <col min="8944" max="8944" width="12" customWidth="1"/>
    <col min="8946" max="8946" width="8.88671875" customWidth="1"/>
    <col min="9198" max="9198" width="49.33203125" customWidth="1"/>
    <col min="9199" max="9199" width="12.6640625" customWidth="1"/>
    <col min="9200" max="9200" width="12" customWidth="1"/>
    <col min="9202" max="9202" width="8.88671875" customWidth="1"/>
    <col min="9454" max="9454" width="49.33203125" customWidth="1"/>
    <col min="9455" max="9455" width="12.6640625" customWidth="1"/>
    <col min="9456" max="9456" width="12" customWidth="1"/>
    <col min="9458" max="9458" width="8.88671875" customWidth="1"/>
    <col min="9710" max="9710" width="49.33203125" customWidth="1"/>
    <col min="9711" max="9711" width="12.6640625" customWidth="1"/>
    <col min="9712" max="9712" width="12" customWidth="1"/>
    <col min="9714" max="9714" width="8.88671875" customWidth="1"/>
    <col min="9966" max="9966" width="49.33203125" customWidth="1"/>
    <col min="9967" max="9967" width="12.6640625" customWidth="1"/>
    <col min="9968" max="9968" width="12" customWidth="1"/>
    <col min="9970" max="9970" width="8.88671875" customWidth="1"/>
    <col min="10222" max="10222" width="49.33203125" customWidth="1"/>
    <col min="10223" max="10223" width="12.6640625" customWidth="1"/>
    <col min="10224" max="10224" width="12" customWidth="1"/>
    <col min="10226" max="10226" width="8.88671875" customWidth="1"/>
    <col min="10478" max="10478" width="49.33203125" customWidth="1"/>
    <col min="10479" max="10479" width="12.6640625" customWidth="1"/>
    <col min="10480" max="10480" width="12" customWidth="1"/>
    <col min="10482" max="10482" width="8.88671875" customWidth="1"/>
    <col min="10734" max="10734" width="49.33203125" customWidth="1"/>
    <col min="10735" max="10735" width="12.6640625" customWidth="1"/>
    <col min="10736" max="10736" width="12" customWidth="1"/>
    <col min="10738" max="10738" width="8.88671875" customWidth="1"/>
    <col min="10990" max="10990" width="49.33203125" customWidth="1"/>
    <col min="10991" max="10991" width="12.6640625" customWidth="1"/>
    <col min="10992" max="10992" width="12" customWidth="1"/>
    <col min="10994" max="10994" width="8.88671875" customWidth="1"/>
    <col min="11246" max="11246" width="49.33203125" customWidth="1"/>
    <col min="11247" max="11247" width="12.6640625" customWidth="1"/>
    <col min="11248" max="11248" width="12" customWidth="1"/>
    <col min="11250" max="11250" width="8.88671875" customWidth="1"/>
    <col min="11502" max="11502" width="49.33203125" customWidth="1"/>
    <col min="11503" max="11503" width="12.6640625" customWidth="1"/>
    <col min="11504" max="11504" width="12" customWidth="1"/>
    <col min="11506" max="11506" width="8.88671875" customWidth="1"/>
    <col min="11758" max="11758" width="49.33203125" customWidth="1"/>
    <col min="11759" max="11759" width="12.6640625" customWidth="1"/>
    <col min="11760" max="11760" width="12" customWidth="1"/>
    <col min="11762" max="11762" width="8.88671875" customWidth="1"/>
    <col min="12014" max="12014" width="49.33203125" customWidth="1"/>
    <col min="12015" max="12015" width="12.6640625" customWidth="1"/>
    <col min="12016" max="12016" width="12" customWidth="1"/>
    <col min="12018" max="12018" width="8.88671875" customWidth="1"/>
    <col min="12270" max="12270" width="49.33203125" customWidth="1"/>
    <col min="12271" max="12271" width="12.6640625" customWidth="1"/>
    <col min="12272" max="12272" width="12" customWidth="1"/>
    <col min="12274" max="12274" width="8.88671875" customWidth="1"/>
    <col min="12526" max="12526" width="49.33203125" customWidth="1"/>
    <col min="12527" max="12527" width="12.6640625" customWidth="1"/>
    <col min="12528" max="12528" width="12" customWidth="1"/>
    <col min="12530" max="12530" width="8.88671875" customWidth="1"/>
    <col min="12782" max="12782" width="49.33203125" customWidth="1"/>
    <col min="12783" max="12783" width="12.6640625" customWidth="1"/>
    <col min="12784" max="12784" width="12" customWidth="1"/>
    <col min="12786" max="12786" width="8.88671875" customWidth="1"/>
    <col min="13038" max="13038" width="49.33203125" customWidth="1"/>
    <col min="13039" max="13039" width="12.6640625" customWidth="1"/>
    <col min="13040" max="13040" width="12" customWidth="1"/>
    <col min="13042" max="13042" width="8.88671875" customWidth="1"/>
    <col min="13294" max="13294" width="49.33203125" customWidth="1"/>
    <col min="13295" max="13295" width="12.6640625" customWidth="1"/>
    <col min="13296" max="13296" width="12" customWidth="1"/>
    <col min="13298" max="13298" width="8.88671875" customWidth="1"/>
    <col min="13550" max="13550" width="49.33203125" customWidth="1"/>
    <col min="13551" max="13551" width="12.6640625" customWidth="1"/>
    <col min="13552" max="13552" width="12" customWidth="1"/>
    <col min="13554" max="13554" width="8.88671875" customWidth="1"/>
    <col min="13806" max="13806" width="49.33203125" customWidth="1"/>
    <col min="13807" max="13807" width="12.6640625" customWidth="1"/>
    <col min="13808" max="13808" width="12" customWidth="1"/>
    <col min="13810" max="13810" width="8.88671875" customWidth="1"/>
    <col min="14062" max="14062" width="49.33203125" customWidth="1"/>
    <col min="14063" max="14063" width="12.6640625" customWidth="1"/>
    <col min="14064" max="14064" width="12" customWidth="1"/>
    <col min="14066" max="14066" width="8.88671875" customWidth="1"/>
    <col min="14318" max="14318" width="49.33203125" customWidth="1"/>
    <col min="14319" max="14319" width="12.6640625" customWidth="1"/>
    <col min="14320" max="14320" width="12" customWidth="1"/>
    <col min="14322" max="14322" width="8.88671875" customWidth="1"/>
    <col min="14574" max="14574" width="49.33203125" customWidth="1"/>
    <col min="14575" max="14575" width="12.6640625" customWidth="1"/>
    <col min="14576" max="14576" width="12" customWidth="1"/>
    <col min="14578" max="14578" width="8.88671875" customWidth="1"/>
    <col min="14830" max="14830" width="49.33203125" customWidth="1"/>
    <col min="14831" max="14831" width="12.6640625" customWidth="1"/>
    <col min="14832" max="14832" width="12" customWidth="1"/>
    <col min="14834" max="14834" width="8.88671875" customWidth="1"/>
    <col min="15086" max="15086" width="49.33203125" customWidth="1"/>
    <col min="15087" max="15087" width="12.6640625" customWidth="1"/>
    <col min="15088" max="15088" width="12" customWidth="1"/>
    <col min="15090" max="15090" width="8.88671875" customWidth="1"/>
    <col min="15342" max="15342" width="49.33203125" customWidth="1"/>
    <col min="15343" max="15343" width="12.6640625" customWidth="1"/>
    <col min="15344" max="15344" width="12" customWidth="1"/>
    <col min="15346" max="15346" width="8.88671875" customWidth="1"/>
    <col min="15598" max="15598" width="49.33203125" customWidth="1"/>
    <col min="15599" max="15599" width="12.6640625" customWidth="1"/>
    <col min="15600" max="15600" width="12" customWidth="1"/>
    <col min="15602" max="15602" width="8.88671875" customWidth="1"/>
    <col min="15854" max="15854" width="49.33203125" customWidth="1"/>
    <col min="15855" max="15855" width="12.6640625" customWidth="1"/>
    <col min="15856" max="15856" width="12" customWidth="1"/>
    <col min="15858" max="15858" width="8.88671875" customWidth="1"/>
    <col min="16110" max="16110" width="49.33203125" customWidth="1"/>
    <col min="16111" max="16111" width="12.6640625" customWidth="1"/>
    <col min="16112" max="16112" width="12" customWidth="1"/>
    <col min="16114" max="16114" width="8.88671875" customWidth="1"/>
  </cols>
  <sheetData>
    <row r="1" spans="1:5" ht="37.200000000000003" customHeight="1">
      <c r="A1" s="1063" t="s">
        <v>569</v>
      </c>
      <c r="B1" s="1063"/>
      <c r="C1" s="1063"/>
      <c r="D1" s="1063"/>
      <c r="E1" s="1063"/>
    </row>
    <row r="2" spans="1:5" ht="18" customHeight="1">
      <c r="A2" s="1119" t="s">
        <v>613</v>
      </c>
      <c r="B2" s="1120"/>
      <c r="C2" s="1120"/>
      <c r="D2" s="1120"/>
      <c r="E2" s="1120"/>
    </row>
    <row r="3" spans="1:5" s="105" customFormat="1" ht="57" customHeight="1">
      <c r="A3" s="1023" t="s">
        <v>571</v>
      </c>
      <c r="B3" s="1121" t="s">
        <v>572</v>
      </c>
      <c r="C3" s="1122"/>
      <c r="D3" s="1117" t="s">
        <v>573</v>
      </c>
      <c r="E3" s="1117"/>
    </row>
    <row r="4" spans="1:5" s="263" customFormat="1" ht="15" customHeight="1">
      <c r="A4" s="1025"/>
      <c r="B4" s="261">
        <v>2019</v>
      </c>
      <c r="C4" s="262">
        <v>2020</v>
      </c>
      <c r="D4" s="261">
        <v>2019</v>
      </c>
      <c r="E4" s="261">
        <v>2020</v>
      </c>
    </row>
    <row r="5" spans="1:5" ht="18.45" customHeight="1">
      <c r="A5" s="264" t="s">
        <v>574</v>
      </c>
      <c r="B5" s="265">
        <v>8.4</v>
      </c>
      <c r="C5" s="266">
        <v>10.7</v>
      </c>
      <c r="D5" s="267">
        <v>0.23</v>
      </c>
      <c r="E5" s="267">
        <v>0.22</v>
      </c>
    </row>
    <row r="6" spans="1:5" ht="18.45" customHeight="1">
      <c r="A6" s="77" t="s">
        <v>575</v>
      </c>
      <c r="B6" s="151">
        <v>6.9</v>
      </c>
      <c r="C6" s="151">
        <v>10.9</v>
      </c>
      <c r="D6" s="268">
        <v>0.16</v>
      </c>
      <c r="E6" s="268" t="s">
        <v>303</v>
      </c>
    </row>
    <row r="7" spans="1:5" ht="18.45" customHeight="1">
      <c r="A7" s="77" t="s">
        <v>576</v>
      </c>
      <c r="B7" s="151">
        <v>13.5</v>
      </c>
      <c r="C7" s="151">
        <v>13.3</v>
      </c>
      <c r="D7" s="268">
        <v>0.85</v>
      </c>
      <c r="E7" s="268">
        <v>0.9</v>
      </c>
    </row>
    <row r="8" spans="1:5" ht="18.45" customHeight="1">
      <c r="A8" s="269" t="s">
        <v>577</v>
      </c>
      <c r="B8" s="151">
        <v>17.100000000000001</v>
      </c>
      <c r="C8" s="151">
        <v>19.399999999999999</v>
      </c>
      <c r="D8" s="268">
        <v>0.45</v>
      </c>
      <c r="E8" s="268">
        <v>1.88</v>
      </c>
    </row>
    <row r="9" spans="1:5" ht="18.45" customHeight="1">
      <c r="A9" s="77" t="s">
        <v>578</v>
      </c>
      <c r="B9" s="151">
        <v>23.9</v>
      </c>
      <c r="C9" s="151">
        <v>20.2</v>
      </c>
      <c r="D9" s="270" t="s">
        <v>303</v>
      </c>
      <c r="E9" s="270" t="s">
        <v>303</v>
      </c>
    </row>
    <row r="10" spans="1:5" ht="18.45" customHeight="1">
      <c r="A10" s="77" t="s">
        <v>579</v>
      </c>
      <c r="B10" s="151">
        <v>11.8</v>
      </c>
      <c r="C10" s="151">
        <v>13.6</v>
      </c>
      <c r="D10" s="270" t="s">
        <v>303</v>
      </c>
      <c r="E10" s="270" t="s">
        <v>303</v>
      </c>
    </row>
    <row r="11" spans="1:5" ht="18.45" customHeight="1">
      <c r="A11" s="269" t="s">
        <v>580</v>
      </c>
      <c r="B11" s="271">
        <v>13.5</v>
      </c>
      <c r="C11" s="272">
        <v>13</v>
      </c>
      <c r="D11" s="270" t="s">
        <v>303</v>
      </c>
      <c r="E11" s="270" t="s">
        <v>303</v>
      </c>
    </row>
    <row r="12" spans="1:5" ht="18.45" customHeight="1">
      <c r="A12" s="269" t="s">
        <v>581</v>
      </c>
      <c r="B12" s="271">
        <v>13.4</v>
      </c>
      <c r="C12" s="272">
        <v>9.4</v>
      </c>
      <c r="D12" s="270" t="s">
        <v>303</v>
      </c>
      <c r="E12" s="270" t="s">
        <v>303</v>
      </c>
    </row>
    <row r="13" spans="1:5" ht="18.45" customHeight="1">
      <c r="A13" s="269" t="s">
        <v>582</v>
      </c>
      <c r="B13" s="271">
        <v>15.5</v>
      </c>
      <c r="C13" s="272">
        <v>13</v>
      </c>
      <c r="D13" s="270" t="s">
        <v>303</v>
      </c>
      <c r="E13" s="270" t="s">
        <v>303</v>
      </c>
    </row>
    <row r="14" spans="1:5" ht="18.45" customHeight="1">
      <c r="A14" s="269" t="s">
        <v>614</v>
      </c>
      <c r="B14" s="271">
        <v>18</v>
      </c>
      <c r="C14" s="273" t="s">
        <v>303</v>
      </c>
      <c r="D14" s="270" t="s">
        <v>303</v>
      </c>
      <c r="E14" s="270" t="s">
        <v>303</v>
      </c>
    </row>
    <row r="15" spans="1:5" ht="18.45" customHeight="1">
      <c r="A15" s="77" t="s">
        <v>584</v>
      </c>
      <c r="B15" s="151">
        <v>37.4</v>
      </c>
      <c r="C15" s="151">
        <v>267.89999999999998</v>
      </c>
      <c r="D15" s="270" t="s">
        <v>303</v>
      </c>
      <c r="E15" s="270" t="s">
        <v>303</v>
      </c>
    </row>
    <row r="16" spans="1:5" ht="18.45" customHeight="1">
      <c r="A16" s="77" t="s">
        <v>585</v>
      </c>
      <c r="B16" s="151">
        <v>37.4</v>
      </c>
      <c r="C16" s="151">
        <v>13</v>
      </c>
      <c r="D16" s="268">
        <v>0.32</v>
      </c>
      <c r="E16" s="268">
        <v>0.36</v>
      </c>
    </row>
    <row r="17" spans="1:5" ht="37.950000000000003" customHeight="1">
      <c r="A17" s="269" t="s">
        <v>615</v>
      </c>
      <c r="B17" s="271">
        <v>11.9</v>
      </c>
      <c r="C17" s="272">
        <v>10.199999999999999</v>
      </c>
      <c r="D17" s="270" t="s">
        <v>303</v>
      </c>
      <c r="E17" s="270" t="s">
        <v>303</v>
      </c>
    </row>
    <row r="18" spans="1:5" ht="18.45" customHeight="1">
      <c r="A18" s="77" t="s">
        <v>587</v>
      </c>
      <c r="B18" s="151">
        <v>8.6</v>
      </c>
      <c r="C18" s="151">
        <v>11.4</v>
      </c>
      <c r="D18" s="270" t="s">
        <v>303</v>
      </c>
      <c r="E18" s="270" t="s">
        <v>303</v>
      </c>
    </row>
    <row r="19" spans="1:5" ht="18.45" customHeight="1">
      <c r="A19" s="274" t="s">
        <v>616</v>
      </c>
      <c r="B19" s="275" t="s">
        <v>303</v>
      </c>
      <c r="C19" s="275" t="s">
        <v>303</v>
      </c>
      <c r="D19" s="270" t="s">
        <v>303</v>
      </c>
      <c r="E19" s="270" t="s">
        <v>303</v>
      </c>
    </row>
    <row r="20" spans="1:5" ht="18.45" customHeight="1">
      <c r="A20" s="274" t="s">
        <v>617</v>
      </c>
      <c r="B20" s="271">
        <v>4.5999999999999996</v>
      </c>
      <c r="C20" s="272">
        <v>10.199999999999999</v>
      </c>
      <c r="D20" s="270" t="s">
        <v>303</v>
      </c>
      <c r="E20" s="270" t="s">
        <v>303</v>
      </c>
    </row>
    <row r="21" spans="1:5" ht="18.45" customHeight="1">
      <c r="A21" s="77" t="s">
        <v>590</v>
      </c>
      <c r="B21" s="151">
        <v>8.6999999999999993</v>
      </c>
      <c r="C21" s="151">
        <v>10.9</v>
      </c>
      <c r="D21" s="270" t="s">
        <v>303</v>
      </c>
      <c r="E21" s="270" t="s">
        <v>303</v>
      </c>
    </row>
    <row r="22" spans="1:5" ht="18.45" customHeight="1">
      <c r="A22" s="77" t="s">
        <v>591</v>
      </c>
      <c r="B22" s="151">
        <v>7</v>
      </c>
      <c r="C22" s="151">
        <v>6.4</v>
      </c>
      <c r="D22" s="268">
        <v>0.35</v>
      </c>
      <c r="E22" s="268">
        <v>0.1</v>
      </c>
    </row>
    <row r="23" spans="1:5" ht="37.200000000000003" customHeight="1">
      <c r="A23" s="269" t="s">
        <v>618</v>
      </c>
      <c r="B23" s="275">
        <v>9.8000000000000007</v>
      </c>
      <c r="C23" s="275">
        <v>8.4</v>
      </c>
      <c r="D23" s="270" t="s">
        <v>303</v>
      </c>
      <c r="E23" s="270" t="s">
        <v>303</v>
      </c>
    </row>
    <row r="24" spans="1:5" ht="18.45" customHeight="1">
      <c r="A24" s="269" t="s">
        <v>599</v>
      </c>
      <c r="B24" s="275">
        <v>16.399999999999999</v>
      </c>
      <c r="C24" s="275">
        <v>16.2</v>
      </c>
      <c r="D24" s="268">
        <v>37.5</v>
      </c>
      <c r="E24" s="270" t="s">
        <v>303</v>
      </c>
    </row>
    <row r="25" spans="1:5" ht="18.45" customHeight="1">
      <c r="A25" s="269" t="s">
        <v>619</v>
      </c>
      <c r="B25" s="275">
        <v>14</v>
      </c>
      <c r="C25" s="275">
        <v>10.9</v>
      </c>
      <c r="D25" s="268">
        <v>7.31</v>
      </c>
      <c r="E25" s="270" t="s">
        <v>303</v>
      </c>
    </row>
    <row r="26" spans="1:5" ht="18.45" customHeight="1">
      <c r="A26" s="77" t="s">
        <v>601</v>
      </c>
      <c r="B26" s="151">
        <v>7.2</v>
      </c>
      <c r="C26" s="151">
        <v>7.4</v>
      </c>
      <c r="D26" s="268">
        <v>0.01</v>
      </c>
      <c r="E26" s="268">
        <v>7.0000000000000007E-2</v>
      </c>
    </row>
    <row r="27" spans="1:5" ht="18.45" customHeight="1">
      <c r="A27" s="269" t="s">
        <v>602</v>
      </c>
      <c r="B27" s="275">
        <v>10.1</v>
      </c>
      <c r="C27" s="275">
        <v>10</v>
      </c>
      <c r="D27" s="268">
        <v>0.06</v>
      </c>
      <c r="E27" s="268">
        <v>0.31</v>
      </c>
    </row>
    <row r="28" spans="1:5" ht="18.45" customHeight="1">
      <c r="A28" s="269" t="s">
        <v>603</v>
      </c>
      <c r="B28" s="275">
        <v>4.4000000000000004</v>
      </c>
      <c r="C28" s="275">
        <v>3.3</v>
      </c>
      <c r="D28" s="270" t="s">
        <v>303</v>
      </c>
      <c r="E28" s="270" t="s">
        <v>303</v>
      </c>
    </row>
    <row r="29" spans="1:5" ht="18.45" customHeight="1">
      <c r="A29" s="77" t="s">
        <v>604</v>
      </c>
      <c r="B29" s="151">
        <v>7.3</v>
      </c>
      <c r="C29" s="151">
        <v>8</v>
      </c>
      <c r="D29" s="268">
        <v>0.09</v>
      </c>
      <c r="E29" s="268">
        <v>0.11</v>
      </c>
    </row>
    <row r="30" spans="1:5" ht="18.45" customHeight="1">
      <c r="A30" s="77" t="s">
        <v>605</v>
      </c>
      <c r="B30" s="151">
        <v>10</v>
      </c>
      <c r="C30" s="151">
        <v>9.9</v>
      </c>
      <c r="D30" s="270" t="s">
        <v>303</v>
      </c>
      <c r="E30" s="270" t="s">
        <v>303</v>
      </c>
    </row>
    <row r="31" spans="1:5" ht="18.45" customHeight="1">
      <c r="A31" s="77" t="s">
        <v>606</v>
      </c>
      <c r="B31" s="151">
        <v>8.4</v>
      </c>
      <c r="C31" s="151">
        <v>11.9</v>
      </c>
      <c r="D31" s="270" t="s">
        <v>303</v>
      </c>
      <c r="E31" s="270" t="s">
        <v>303</v>
      </c>
    </row>
    <row r="32" spans="1:5" ht="18.45" customHeight="1">
      <c r="A32" s="77" t="s">
        <v>607</v>
      </c>
      <c r="B32" s="151">
        <v>7.6</v>
      </c>
      <c r="C32" s="151">
        <v>8</v>
      </c>
      <c r="D32" s="270" t="s">
        <v>303</v>
      </c>
      <c r="E32" s="270" t="s">
        <v>303</v>
      </c>
    </row>
    <row r="33" spans="1:5" ht="18.45" customHeight="1">
      <c r="A33" s="77" t="s">
        <v>608</v>
      </c>
      <c r="B33" s="151">
        <v>7.3</v>
      </c>
      <c r="C33" s="151">
        <v>5.3</v>
      </c>
      <c r="D33" s="270" t="s">
        <v>303</v>
      </c>
      <c r="E33" s="270" t="s">
        <v>303</v>
      </c>
    </row>
    <row r="34" spans="1:5" ht="18.45" customHeight="1">
      <c r="A34" s="276" t="s">
        <v>620</v>
      </c>
      <c r="B34" s="151">
        <v>11.4</v>
      </c>
      <c r="C34" s="151">
        <v>10.1</v>
      </c>
      <c r="D34" s="268">
        <v>1.4</v>
      </c>
      <c r="E34" s="268">
        <v>1.05</v>
      </c>
    </row>
    <row r="35" spans="1:5" ht="18.45" customHeight="1">
      <c r="A35" s="77" t="s">
        <v>609</v>
      </c>
      <c r="B35" s="151">
        <v>9.5</v>
      </c>
      <c r="C35" s="151">
        <v>11.2</v>
      </c>
      <c r="D35" s="268">
        <v>1.39</v>
      </c>
      <c r="E35" s="268">
        <v>1.06</v>
      </c>
    </row>
    <row r="36" spans="1:5" ht="18.45" customHeight="1">
      <c r="A36" s="77" t="s">
        <v>610</v>
      </c>
      <c r="B36" s="151">
        <v>4.4000000000000004</v>
      </c>
      <c r="C36" s="151">
        <v>6.3</v>
      </c>
      <c r="D36" s="270" t="s">
        <v>303</v>
      </c>
      <c r="E36" s="270" t="s">
        <v>303</v>
      </c>
    </row>
    <row r="37" spans="1:5" ht="18.45" customHeight="1">
      <c r="A37" s="77" t="s">
        <v>611</v>
      </c>
      <c r="B37" s="151">
        <v>6.4</v>
      </c>
      <c r="C37" s="151">
        <v>5.8</v>
      </c>
      <c r="D37" s="268">
        <v>0.16</v>
      </c>
      <c r="E37" s="268">
        <v>7.0000000000000007E-2</v>
      </c>
    </row>
    <row r="38" spans="1:5" ht="18.45" customHeight="1">
      <c r="A38" s="77" t="s">
        <v>612</v>
      </c>
      <c r="B38" s="270" t="s">
        <v>303</v>
      </c>
      <c r="C38" s="151">
        <v>11.2</v>
      </c>
      <c r="D38" s="270" t="s">
        <v>303</v>
      </c>
      <c r="E38" s="270" t="s">
        <v>303</v>
      </c>
    </row>
  </sheetData>
  <mergeCells count="5">
    <mergeCell ref="A1:E1"/>
    <mergeCell ref="A2:E2"/>
    <mergeCell ref="A3:A4"/>
    <mergeCell ref="B3:C3"/>
    <mergeCell ref="D3:E3"/>
  </mergeCells>
  <printOptions horizontalCentered="1"/>
  <pageMargins left="0.59055118110236227" right="0.59055118110236227" top="0.39370078740157483" bottom="0.78740157480314965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dimension ref="A1:M21"/>
  <sheetViews>
    <sheetView topLeftCell="A7" zoomScaleNormal="100" workbookViewId="0">
      <selection activeCell="P10" sqref="P10"/>
    </sheetView>
  </sheetViews>
  <sheetFormatPr defaultColWidth="8.88671875" defaultRowHeight="13.2"/>
  <cols>
    <col min="1" max="1" width="37.6640625" style="277" customWidth="1"/>
    <col min="2" max="2" width="8.109375" style="277" customWidth="1"/>
    <col min="3" max="3" width="10.33203125" style="277" customWidth="1"/>
    <col min="4" max="4" width="7.5546875" style="293" customWidth="1"/>
    <col min="5" max="5" width="6" style="277" customWidth="1"/>
    <col min="6" max="6" width="7" style="277" customWidth="1"/>
    <col min="7" max="7" width="9.6640625" style="277" customWidth="1"/>
    <col min="8" max="8" width="8.33203125" style="277" customWidth="1"/>
    <col min="9" max="9" width="10.44140625" style="277" customWidth="1"/>
    <col min="10" max="10" width="6.6640625" style="277" customWidth="1"/>
    <col min="11" max="11" width="6.33203125" style="277" customWidth="1"/>
    <col min="12" max="12" width="7" style="277" customWidth="1"/>
    <col min="13" max="13" width="10.109375" style="277" customWidth="1"/>
    <col min="14" max="16384" width="8.88671875" style="277"/>
  </cols>
  <sheetData>
    <row r="1" spans="1:13" ht="31.2" customHeight="1">
      <c r="A1" s="1123" t="s">
        <v>621</v>
      </c>
      <c r="B1" s="1123"/>
      <c r="C1" s="1123"/>
      <c r="D1" s="1123"/>
      <c r="E1" s="1123"/>
      <c r="F1" s="1123"/>
      <c r="G1" s="1123"/>
      <c r="H1" s="1123"/>
      <c r="I1" s="1123"/>
      <c r="J1" s="1123"/>
      <c r="K1" s="1123"/>
      <c r="L1" s="1123"/>
      <c r="M1" s="1123"/>
    </row>
    <row r="2" spans="1:13" s="278" customFormat="1" ht="15.6">
      <c r="A2" s="1111" t="s">
        <v>571</v>
      </c>
      <c r="B2" s="1030">
        <v>2019</v>
      </c>
      <c r="C2" s="1030"/>
      <c r="D2" s="1030"/>
      <c r="E2" s="1030"/>
      <c r="F2" s="1030"/>
      <c r="G2" s="1030"/>
      <c r="H2" s="1030">
        <v>2020</v>
      </c>
      <c r="I2" s="1030"/>
      <c r="J2" s="1030"/>
      <c r="K2" s="1030"/>
      <c r="L2" s="1030"/>
      <c r="M2" s="1030"/>
    </row>
    <row r="3" spans="1:13" s="280" customFormat="1" ht="46.95" customHeight="1">
      <c r="A3" s="1111"/>
      <c r="B3" s="279" t="s">
        <v>622</v>
      </c>
      <c r="C3" s="279" t="s">
        <v>623</v>
      </c>
      <c r="D3" s="279" t="s">
        <v>624</v>
      </c>
      <c r="E3" s="279" t="s">
        <v>625</v>
      </c>
      <c r="F3" s="279" t="s">
        <v>626</v>
      </c>
      <c r="G3" s="279" t="s">
        <v>627</v>
      </c>
      <c r="H3" s="279" t="s">
        <v>622</v>
      </c>
      <c r="I3" s="279" t="s">
        <v>623</v>
      </c>
      <c r="J3" s="279" t="s">
        <v>624</v>
      </c>
      <c r="K3" s="279" t="s">
        <v>625</v>
      </c>
      <c r="L3" s="279" t="s">
        <v>626</v>
      </c>
      <c r="M3" s="279" t="s">
        <v>627</v>
      </c>
    </row>
    <row r="4" spans="1:13" ht="17.399999999999999" customHeight="1">
      <c r="A4" s="281" t="s">
        <v>628</v>
      </c>
      <c r="B4" s="282">
        <v>31363</v>
      </c>
      <c r="C4" s="282">
        <v>337079</v>
      </c>
      <c r="D4" s="282">
        <f>ROUND(C4/B4,1)</f>
        <v>10.7</v>
      </c>
      <c r="E4" s="282">
        <v>2093</v>
      </c>
      <c r="F4" s="282">
        <v>33456</v>
      </c>
      <c r="G4" s="282">
        <f>ROUND(E4*100/F4,2)</f>
        <v>6.26</v>
      </c>
      <c r="H4" s="282">
        <v>23778</v>
      </c>
      <c r="I4" s="282">
        <v>236972</v>
      </c>
      <c r="J4" s="282">
        <v>9.6999999999999993</v>
      </c>
      <c r="K4" s="282">
        <v>2041</v>
      </c>
      <c r="L4" s="282">
        <f>SUM(H4+K4)</f>
        <v>25819</v>
      </c>
      <c r="M4" s="282">
        <v>7.9</v>
      </c>
    </row>
    <row r="5" spans="1:13" ht="17.399999999999999" customHeight="1">
      <c r="A5" s="283" t="s">
        <v>629</v>
      </c>
      <c r="B5" s="282">
        <v>10498</v>
      </c>
      <c r="C5" s="282">
        <v>91693</v>
      </c>
      <c r="D5" s="282">
        <f t="shared" ref="D5:D21" si="0">ROUND(C5/B5,1)</f>
        <v>8.6999999999999993</v>
      </c>
      <c r="E5" s="282">
        <v>706</v>
      </c>
      <c r="F5" s="282">
        <v>11204</v>
      </c>
      <c r="G5" s="282">
        <f t="shared" ref="G5:G21" si="1">ROUND(E5*100/F5,2)</f>
        <v>6.3</v>
      </c>
      <c r="H5" s="282">
        <v>8037</v>
      </c>
      <c r="I5" s="282">
        <v>63885</v>
      </c>
      <c r="J5" s="282">
        <v>7.9</v>
      </c>
      <c r="K5" s="282">
        <v>597</v>
      </c>
      <c r="L5" s="282">
        <f t="shared" ref="L5:L21" si="2">SUM(H5+K5)</f>
        <v>8634</v>
      </c>
      <c r="M5" s="282">
        <v>6.91</v>
      </c>
    </row>
    <row r="6" spans="1:13" ht="28.8">
      <c r="A6" s="284" t="s">
        <v>630</v>
      </c>
      <c r="B6" s="285">
        <v>2659</v>
      </c>
      <c r="C6" s="285">
        <v>22938</v>
      </c>
      <c r="D6" s="285">
        <f t="shared" si="0"/>
        <v>8.6</v>
      </c>
      <c r="E6" s="285">
        <v>182</v>
      </c>
      <c r="F6" s="285">
        <v>2841</v>
      </c>
      <c r="G6" s="285">
        <f t="shared" si="1"/>
        <v>6.41</v>
      </c>
      <c r="H6" s="285">
        <v>2036</v>
      </c>
      <c r="I6" s="285">
        <v>20662</v>
      </c>
      <c r="J6" s="285">
        <v>10.1</v>
      </c>
      <c r="K6" s="285">
        <v>140</v>
      </c>
      <c r="L6" s="285">
        <f t="shared" si="2"/>
        <v>2176</v>
      </c>
      <c r="M6" s="285">
        <f>ROUND(K6*100/L6,2)</f>
        <v>6.43</v>
      </c>
    </row>
    <row r="7" spans="1:13" ht="18" customHeight="1">
      <c r="A7" s="286" t="s">
        <v>631</v>
      </c>
      <c r="B7" s="287">
        <v>1494</v>
      </c>
      <c r="C7" s="287">
        <v>10190</v>
      </c>
      <c r="D7" s="287">
        <f t="shared" si="0"/>
        <v>6.8</v>
      </c>
      <c r="E7" s="287">
        <v>0</v>
      </c>
      <c r="F7" s="287">
        <v>1494</v>
      </c>
      <c r="G7" s="288">
        <v>0</v>
      </c>
      <c r="H7" s="287">
        <v>862</v>
      </c>
      <c r="I7" s="287">
        <v>6644</v>
      </c>
      <c r="J7" s="287">
        <v>7.7</v>
      </c>
      <c r="K7" s="287">
        <v>0</v>
      </c>
      <c r="L7" s="287">
        <f t="shared" si="2"/>
        <v>862</v>
      </c>
      <c r="M7" s="288">
        <f t="shared" ref="M7:M21" si="3">ROUND(K7*100/L7,2)</f>
        <v>0</v>
      </c>
    </row>
    <row r="8" spans="1:13" ht="18" customHeight="1">
      <c r="A8" s="286" t="s">
        <v>632</v>
      </c>
      <c r="B8" s="287">
        <v>1118</v>
      </c>
      <c r="C8" s="287">
        <v>12108</v>
      </c>
      <c r="D8" s="287">
        <f t="shared" si="0"/>
        <v>10.8</v>
      </c>
      <c r="E8" s="287">
        <v>140</v>
      </c>
      <c r="F8" s="287">
        <v>1258</v>
      </c>
      <c r="G8" s="287">
        <f t="shared" si="1"/>
        <v>11.13</v>
      </c>
      <c r="H8" s="287">
        <v>1053</v>
      </c>
      <c r="I8" s="287">
        <v>12333</v>
      </c>
      <c r="J8" s="287">
        <v>11.7</v>
      </c>
      <c r="K8" s="287">
        <v>121</v>
      </c>
      <c r="L8" s="287">
        <f t="shared" si="2"/>
        <v>1174</v>
      </c>
      <c r="M8" s="288">
        <f t="shared" si="3"/>
        <v>10.31</v>
      </c>
    </row>
    <row r="9" spans="1:13" ht="18" customHeight="1">
      <c r="A9" s="286" t="s">
        <v>633</v>
      </c>
      <c r="B9" s="287">
        <v>35</v>
      </c>
      <c r="C9" s="287">
        <v>545</v>
      </c>
      <c r="D9" s="287">
        <f t="shared" si="0"/>
        <v>15.6</v>
      </c>
      <c r="E9" s="287">
        <v>39</v>
      </c>
      <c r="F9" s="287">
        <v>74</v>
      </c>
      <c r="G9" s="287">
        <f t="shared" si="1"/>
        <v>52.7</v>
      </c>
      <c r="H9" s="287">
        <v>29</v>
      </c>
      <c r="I9" s="287">
        <v>594</v>
      </c>
      <c r="J9" s="287">
        <v>20.5</v>
      </c>
      <c r="K9" s="287">
        <v>15</v>
      </c>
      <c r="L9" s="287">
        <f t="shared" si="2"/>
        <v>44</v>
      </c>
      <c r="M9" s="288">
        <f t="shared" si="3"/>
        <v>34.090000000000003</v>
      </c>
    </row>
    <row r="10" spans="1:13" ht="29.4" customHeight="1">
      <c r="A10" s="286" t="s">
        <v>634</v>
      </c>
      <c r="B10" s="287">
        <v>12</v>
      </c>
      <c r="C10" s="287">
        <v>95</v>
      </c>
      <c r="D10" s="287">
        <f t="shared" si="0"/>
        <v>7.9</v>
      </c>
      <c r="E10" s="287">
        <v>3</v>
      </c>
      <c r="F10" s="287">
        <v>15</v>
      </c>
      <c r="G10" s="288">
        <f t="shared" si="1"/>
        <v>20</v>
      </c>
      <c r="H10" s="287">
        <v>92</v>
      </c>
      <c r="I10" s="287">
        <v>1091</v>
      </c>
      <c r="J10" s="287">
        <v>11.9</v>
      </c>
      <c r="K10" s="287">
        <v>4</v>
      </c>
      <c r="L10" s="287">
        <f t="shared" si="2"/>
        <v>96</v>
      </c>
      <c r="M10" s="288">
        <f t="shared" si="3"/>
        <v>4.17</v>
      </c>
    </row>
    <row r="11" spans="1:13" ht="18" customHeight="1">
      <c r="A11" s="281" t="s">
        <v>635</v>
      </c>
      <c r="B11" s="282">
        <v>7464</v>
      </c>
      <c r="C11" s="282">
        <v>114115</v>
      </c>
      <c r="D11" s="282">
        <f t="shared" si="0"/>
        <v>15.3</v>
      </c>
      <c r="E11" s="282">
        <v>1078</v>
      </c>
      <c r="F11" s="282">
        <v>8542</v>
      </c>
      <c r="G11" s="282">
        <f t="shared" si="1"/>
        <v>12.62</v>
      </c>
      <c r="H11" s="282">
        <v>5985</v>
      </c>
      <c r="I11" s="282">
        <v>89439</v>
      </c>
      <c r="J11" s="282">
        <v>14.9</v>
      </c>
      <c r="K11" s="282">
        <v>1140</v>
      </c>
      <c r="L11" s="282">
        <f t="shared" si="2"/>
        <v>7125</v>
      </c>
      <c r="M11" s="289">
        <f t="shared" si="3"/>
        <v>16</v>
      </c>
    </row>
    <row r="12" spans="1:13" ht="18" customHeight="1">
      <c r="A12" s="290" t="s">
        <v>636</v>
      </c>
      <c r="B12" s="285">
        <v>3866</v>
      </c>
      <c r="C12" s="285">
        <v>54354</v>
      </c>
      <c r="D12" s="285">
        <f t="shared" si="0"/>
        <v>14.1</v>
      </c>
      <c r="E12" s="285">
        <v>795</v>
      </c>
      <c r="F12" s="285">
        <v>4661</v>
      </c>
      <c r="G12" s="285">
        <f t="shared" si="1"/>
        <v>17.059999999999999</v>
      </c>
      <c r="H12" s="285">
        <v>3280</v>
      </c>
      <c r="I12" s="285">
        <v>44361</v>
      </c>
      <c r="J12" s="285">
        <v>13.5</v>
      </c>
      <c r="K12" s="285">
        <v>829</v>
      </c>
      <c r="L12" s="285">
        <f t="shared" si="2"/>
        <v>4109</v>
      </c>
      <c r="M12" s="285">
        <f t="shared" si="3"/>
        <v>20.18</v>
      </c>
    </row>
    <row r="13" spans="1:13" ht="27.6">
      <c r="A13" s="291" t="s">
        <v>637</v>
      </c>
      <c r="B13" s="287">
        <v>337</v>
      </c>
      <c r="C13" s="287">
        <v>5819</v>
      </c>
      <c r="D13" s="287">
        <f t="shared" si="0"/>
        <v>17.3</v>
      </c>
      <c r="E13" s="287">
        <v>228</v>
      </c>
      <c r="F13" s="287">
        <v>565</v>
      </c>
      <c r="G13" s="287">
        <f t="shared" si="1"/>
        <v>40.35</v>
      </c>
      <c r="H13" s="287">
        <v>285</v>
      </c>
      <c r="I13" s="287">
        <v>5108</v>
      </c>
      <c r="J13" s="287">
        <v>17.899999999999999</v>
      </c>
      <c r="K13" s="287">
        <v>233</v>
      </c>
      <c r="L13" s="287">
        <f t="shared" si="2"/>
        <v>518</v>
      </c>
      <c r="M13" s="287">
        <f t="shared" si="3"/>
        <v>44.98</v>
      </c>
    </row>
    <row r="14" spans="1:13" ht="28.2">
      <c r="A14" s="286" t="s">
        <v>638</v>
      </c>
      <c r="B14" s="287">
        <v>62</v>
      </c>
      <c r="C14" s="287">
        <v>1190</v>
      </c>
      <c r="D14" s="287">
        <f t="shared" si="0"/>
        <v>19.2</v>
      </c>
      <c r="E14" s="287">
        <v>23</v>
      </c>
      <c r="F14" s="287">
        <v>85</v>
      </c>
      <c r="G14" s="287">
        <f t="shared" si="1"/>
        <v>27.06</v>
      </c>
      <c r="H14" s="287">
        <v>62</v>
      </c>
      <c r="I14" s="287">
        <v>1239</v>
      </c>
      <c r="J14" s="287">
        <v>19.899999999999999</v>
      </c>
      <c r="K14" s="287">
        <v>39</v>
      </c>
      <c r="L14" s="287">
        <f t="shared" si="2"/>
        <v>101</v>
      </c>
      <c r="M14" s="287">
        <f t="shared" si="3"/>
        <v>38.61</v>
      </c>
    </row>
    <row r="15" spans="1:13" ht="42.6">
      <c r="A15" s="286" t="s">
        <v>639</v>
      </c>
      <c r="B15" s="287">
        <v>275</v>
      </c>
      <c r="C15" s="287">
        <v>4629</v>
      </c>
      <c r="D15" s="287">
        <f t="shared" si="0"/>
        <v>16.8</v>
      </c>
      <c r="E15" s="287">
        <v>205</v>
      </c>
      <c r="F15" s="287">
        <v>480</v>
      </c>
      <c r="G15" s="287">
        <f t="shared" si="1"/>
        <v>42.71</v>
      </c>
      <c r="H15" s="287">
        <v>223</v>
      </c>
      <c r="I15" s="287">
        <v>3869</v>
      </c>
      <c r="J15" s="287">
        <v>9.3000000000000007</v>
      </c>
      <c r="K15" s="287">
        <v>194</v>
      </c>
      <c r="L15" s="287">
        <f t="shared" si="2"/>
        <v>417</v>
      </c>
      <c r="M15" s="287">
        <f t="shared" si="3"/>
        <v>46.52</v>
      </c>
    </row>
    <row r="16" spans="1:13" ht="18.600000000000001" customHeight="1">
      <c r="A16" s="291" t="s">
        <v>640</v>
      </c>
      <c r="B16" s="287">
        <v>2873</v>
      </c>
      <c r="C16" s="287">
        <v>41023</v>
      </c>
      <c r="D16" s="287">
        <f t="shared" si="0"/>
        <v>14.3</v>
      </c>
      <c r="E16" s="287">
        <v>566</v>
      </c>
      <c r="F16" s="287">
        <v>3439</v>
      </c>
      <c r="G16" s="287">
        <f t="shared" si="1"/>
        <v>16.46</v>
      </c>
      <c r="H16" s="287">
        <v>2552</v>
      </c>
      <c r="I16" s="287">
        <v>35220</v>
      </c>
      <c r="J16" s="287">
        <v>11.2</v>
      </c>
      <c r="K16" s="287">
        <v>583</v>
      </c>
      <c r="L16" s="287">
        <f t="shared" si="2"/>
        <v>3135</v>
      </c>
      <c r="M16" s="287">
        <f t="shared" si="3"/>
        <v>18.600000000000001</v>
      </c>
    </row>
    <row r="17" spans="1:13" ht="18.600000000000001" customHeight="1">
      <c r="A17" s="286" t="s">
        <v>641</v>
      </c>
      <c r="B17" s="287">
        <v>2873</v>
      </c>
      <c r="C17" s="287">
        <v>41023</v>
      </c>
      <c r="D17" s="287">
        <f t="shared" si="0"/>
        <v>14.3</v>
      </c>
      <c r="E17" s="287">
        <v>566</v>
      </c>
      <c r="F17" s="287">
        <v>3439</v>
      </c>
      <c r="G17" s="287">
        <f t="shared" si="1"/>
        <v>16.46</v>
      </c>
      <c r="H17" s="287">
        <v>2552</v>
      </c>
      <c r="I17" s="287">
        <v>35220</v>
      </c>
      <c r="J17" s="287">
        <v>11.2</v>
      </c>
      <c r="K17" s="287">
        <v>583</v>
      </c>
      <c r="L17" s="287">
        <f t="shared" si="2"/>
        <v>3135</v>
      </c>
      <c r="M17" s="287">
        <f t="shared" si="3"/>
        <v>18.600000000000001</v>
      </c>
    </row>
    <row r="18" spans="1:13" ht="27.6">
      <c r="A18" s="291" t="s">
        <v>642</v>
      </c>
      <c r="B18" s="287">
        <v>4</v>
      </c>
      <c r="C18" s="287">
        <v>13</v>
      </c>
      <c r="D18" s="287">
        <f t="shared" si="0"/>
        <v>3.3</v>
      </c>
      <c r="E18" s="287">
        <v>1</v>
      </c>
      <c r="F18" s="287">
        <v>5</v>
      </c>
      <c r="G18" s="288">
        <f t="shared" si="1"/>
        <v>20</v>
      </c>
      <c r="H18" s="287">
        <v>24</v>
      </c>
      <c r="I18" s="287">
        <v>201</v>
      </c>
      <c r="J18" s="287">
        <v>5.4</v>
      </c>
      <c r="K18" s="287">
        <v>13</v>
      </c>
      <c r="L18" s="287">
        <f t="shared" si="2"/>
        <v>37</v>
      </c>
      <c r="M18" s="288">
        <f t="shared" si="3"/>
        <v>35.14</v>
      </c>
    </row>
    <row r="19" spans="1:13" ht="39.6">
      <c r="A19" s="31" t="s">
        <v>643</v>
      </c>
      <c r="B19" s="287">
        <v>376</v>
      </c>
      <c r="C19" s="287">
        <v>3314</v>
      </c>
      <c r="D19" s="287">
        <f t="shared" si="0"/>
        <v>8.8000000000000007</v>
      </c>
      <c r="E19" s="287">
        <v>0</v>
      </c>
      <c r="F19" s="287">
        <v>376</v>
      </c>
      <c r="G19" s="288">
        <f t="shared" si="1"/>
        <v>0</v>
      </c>
      <c r="H19" s="287">
        <v>324</v>
      </c>
      <c r="I19" s="287">
        <v>2539</v>
      </c>
      <c r="J19" s="287">
        <v>7.8</v>
      </c>
      <c r="K19" s="287">
        <v>0</v>
      </c>
      <c r="L19" s="287">
        <f t="shared" si="2"/>
        <v>324</v>
      </c>
      <c r="M19" s="288">
        <f t="shared" si="3"/>
        <v>0</v>
      </c>
    </row>
    <row r="20" spans="1:13" ht="21" customHeight="1">
      <c r="A20" s="292" t="s">
        <v>644</v>
      </c>
      <c r="B20" s="287">
        <v>3874</v>
      </c>
      <c r="C20" s="287">
        <v>63946</v>
      </c>
      <c r="D20" s="287">
        <f t="shared" si="0"/>
        <v>16.5</v>
      </c>
      <c r="E20" s="287">
        <v>283</v>
      </c>
      <c r="F20" s="287">
        <v>4157</v>
      </c>
      <c r="G20" s="287">
        <f t="shared" si="1"/>
        <v>6.81</v>
      </c>
      <c r="H20" s="287">
        <v>2800</v>
      </c>
      <c r="I20" s="287">
        <v>46371</v>
      </c>
      <c r="J20" s="287">
        <v>14.9</v>
      </c>
      <c r="K20" s="287">
        <v>311</v>
      </c>
      <c r="L20" s="287">
        <f t="shared" si="2"/>
        <v>3111</v>
      </c>
      <c r="M20" s="287">
        <f t="shared" si="3"/>
        <v>10</v>
      </c>
    </row>
    <row r="21" spans="1:13" ht="39.6">
      <c r="A21" s="31" t="s">
        <v>645</v>
      </c>
      <c r="B21" s="287">
        <v>652</v>
      </c>
      <c r="C21" s="287">
        <v>7499</v>
      </c>
      <c r="D21" s="287">
        <f t="shared" si="0"/>
        <v>11.5</v>
      </c>
      <c r="E21" s="287">
        <v>0</v>
      </c>
      <c r="F21" s="287">
        <v>652</v>
      </c>
      <c r="G21" s="288">
        <f t="shared" si="1"/>
        <v>0</v>
      </c>
      <c r="H21" s="287">
        <v>419</v>
      </c>
      <c r="I21" s="287">
        <v>3832</v>
      </c>
      <c r="J21" s="287">
        <v>9.1</v>
      </c>
      <c r="K21" s="287">
        <v>0</v>
      </c>
      <c r="L21" s="287">
        <f t="shared" si="2"/>
        <v>419</v>
      </c>
      <c r="M21" s="288">
        <f t="shared" si="3"/>
        <v>0</v>
      </c>
    </row>
  </sheetData>
  <mergeCells count="4">
    <mergeCell ref="A1:M1"/>
    <mergeCell ref="A2:A3"/>
    <mergeCell ref="B2:G2"/>
    <mergeCell ref="H2:M2"/>
  </mergeCells>
  <printOptions horizontalCentered="1"/>
  <pageMargins left="0.59055118110236227" right="0.59055118110236227" top="0.39370078740157483" bottom="0.78740157480314965" header="0" footer="0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dimension ref="A1:O16"/>
  <sheetViews>
    <sheetView topLeftCell="A7" zoomScaleNormal="100" workbookViewId="0">
      <selection activeCell="J16" sqref="J16"/>
    </sheetView>
  </sheetViews>
  <sheetFormatPr defaultRowHeight="13.2"/>
  <cols>
    <col min="1" max="1" width="41.6640625" customWidth="1"/>
    <col min="2" max="2" width="7.88671875" customWidth="1"/>
    <col min="3" max="3" width="8.6640625" customWidth="1"/>
    <col min="4" max="4" width="7.88671875" customWidth="1"/>
    <col min="5" max="5" width="6" customWidth="1"/>
    <col min="6" max="6" width="6.5546875" customWidth="1"/>
    <col min="7" max="7" width="9.5546875" customWidth="1"/>
    <col min="8" max="8" width="7.88671875" customWidth="1"/>
    <col min="9" max="9" width="9.33203125" customWidth="1"/>
    <col min="10" max="10" width="7.88671875" customWidth="1"/>
    <col min="11" max="11" width="6.33203125" customWidth="1"/>
    <col min="12" max="12" width="6.88671875" customWidth="1"/>
    <col min="13" max="13" width="9.33203125" customWidth="1"/>
  </cols>
  <sheetData>
    <row r="1" spans="1:15" ht="35.4" customHeight="1">
      <c r="A1" s="1124" t="s">
        <v>646</v>
      </c>
      <c r="B1" s="1124"/>
      <c r="C1" s="1124"/>
      <c r="D1" s="1124"/>
      <c r="E1" s="1124"/>
      <c r="F1" s="1124"/>
      <c r="G1" s="1124"/>
      <c r="H1" s="1124"/>
      <c r="I1" s="1124"/>
      <c r="J1" s="1124"/>
      <c r="K1" s="1124"/>
      <c r="L1" s="1124"/>
      <c r="M1" s="1124"/>
    </row>
    <row r="2" spans="1:15" ht="19.5" customHeight="1">
      <c r="A2" s="1125" t="s">
        <v>647</v>
      </c>
      <c r="B2" s="1125"/>
      <c r="C2" s="1125"/>
      <c r="D2" s="1125"/>
      <c r="E2" s="1125"/>
      <c r="F2" s="1125"/>
      <c r="G2" s="1125"/>
      <c r="H2" s="1125"/>
      <c r="I2" s="1125"/>
      <c r="J2" s="1125"/>
      <c r="K2" s="1125"/>
      <c r="L2" s="1125"/>
      <c r="M2" s="1125"/>
    </row>
    <row r="3" spans="1:15" s="294" customFormat="1" ht="18.600000000000001" customHeight="1">
      <c r="A3" s="1023" t="s">
        <v>571</v>
      </c>
      <c r="B3" s="1113">
        <v>2019</v>
      </c>
      <c r="C3" s="1114"/>
      <c r="D3" s="1114"/>
      <c r="E3" s="1114"/>
      <c r="F3" s="1114"/>
      <c r="G3" s="1115"/>
      <c r="H3" s="1113">
        <v>2020</v>
      </c>
      <c r="I3" s="1114"/>
      <c r="J3" s="1114"/>
      <c r="K3" s="1114"/>
      <c r="L3" s="1114"/>
      <c r="M3" s="1115"/>
    </row>
    <row r="4" spans="1:15" s="295" customFormat="1" ht="55.95" customHeight="1">
      <c r="A4" s="1025"/>
      <c r="B4" s="279" t="s">
        <v>622</v>
      </c>
      <c r="C4" s="279" t="s">
        <v>623</v>
      </c>
      <c r="D4" s="279" t="s">
        <v>624</v>
      </c>
      <c r="E4" s="279" t="s">
        <v>625</v>
      </c>
      <c r="F4" s="279" t="s">
        <v>626</v>
      </c>
      <c r="G4" s="279" t="s">
        <v>627</v>
      </c>
      <c r="H4" s="279" t="s">
        <v>622</v>
      </c>
      <c r="I4" s="279" t="s">
        <v>623</v>
      </c>
      <c r="J4" s="279" t="s">
        <v>624</v>
      </c>
      <c r="K4" s="279" t="s">
        <v>625</v>
      </c>
      <c r="L4" s="279" t="s">
        <v>626</v>
      </c>
      <c r="M4" s="279" t="s">
        <v>627</v>
      </c>
    </row>
    <row r="5" spans="1:15" s="300" customFormat="1" ht="35.4" customHeight="1">
      <c r="A5" s="296" t="s">
        <v>591</v>
      </c>
      <c r="B5" s="297">
        <v>843</v>
      </c>
      <c r="C5" s="297">
        <v>5884</v>
      </c>
      <c r="D5" s="298">
        <v>6.9</v>
      </c>
      <c r="E5" s="297">
        <v>3</v>
      </c>
      <c r="F5" s="297">
        <v>846</v>
      </c>
      <c r="G5" s="299">
        <v>0.35</v>
      </c>
      <c r="H5" s="297">
        <v>1007</v>
      </c>
      <c r="I5" s="297">
        <v>6463</v>
      </c>
      <c r="J5" s="298">
        <v>6.4</v>
      </c>
      <c r="K5" s="297">
        <v>1</v>
      </c>
      <c r="L5" s="297">
        <v>1008</v>
      </c>
      <c r="M5" s="299">
        <v>0.1</v>
      </c>
    </row>
    <row r="6" spans="1:15" s="300" customFormat="1" ht="35.4" customHeight="1">
      <c r="A6" s="301" t="s">
        <v>648</v>
      </c>
      <c r="B6" s="297">
        <v>70</v>
      </c>
      <c r="C6" s="297">
        <v>687</v>
      </c>
      <c r="D6" s="298">
        <v>9.8000000000000007</v>
      </c>
      <c r="E6" s="302" t="s">
        <v>303</v>
      </c>
      <c r="F6" s="297">
        <v>70</v>
      </c>
      <c r="G6" s="302" t="s">
        <v>303</v>
      </c>
      <c r="H6" s="297">
        <v>39</v>
      </c>
      <c r="I6" s="297">
        <v>329</v>
      </c>
      <c r="J6" s="298">
        <v>8.4</v>
      </c>
      <c r="K6" s="302" t="s">
        <v>303</v>
      </c>
      <c r="L6" s="297">
        <v>39</v>
      </c>
      <c r="M6" s="302" t="s">
        <v>303</v>
      </c>
    </row>
    <row r="7" spans="1:15" s="300" customFormat="1" ht="35.4" customHeight="1">
      <c r="A7" s="281" t="s">
        <v>635</v>
      </c>
      <c r="B7" s="297">
        <v>5</v>
      </c>
      <c r="C7" s="297">
        <v>82</v>
      </c>
      <c r="D7" s="298">
        <v>16.399999999999999</v>
      </c>
      <c r="E7" s="302">
        <v>3</v>
      </c>
      <c r="F7" s="297">
        <v>8</v>
      </c>
      <c r="G7" s="303">
        <v>37.5</v>
      </c>
      <c r="H7" s="297">
        <v>5</v>
      </c>
      <c r="I7" s="297">
        <v>81</v>
      </c>
      <c r="J7" s="298">
        <v>16.2</v>
      </c>
      <c r="K7" s="302" t="s">
        <v>303</v>
      </c>
      <c r="L7" s="297">
        <v>5</v>
      </c>
      <c r="M7" s="303" t="s">
        <v>303</v>
      </c>
    </row>
    <row r="8" spans="1:15" s="300" customFormat="1" ht="35.4" customHeight="1">
      <c r="A8" s="290" t="s">
        <v>636</v>
      </c>
      <c r="B8" s="304">
        <v>38</v>
      </c>
      <c r="C8" s="304">
        <v>532</v>
      </c>
      <c r="D8" s="305">
        <v>14</v>
      </c>
      <c r="E8" s="306">
        <v>3</v>
      </c>
      <c r="F8" s="304">
        <v>41</v>
      </c>
      <c r="G8" s="307">
        <v>7.31</v>
      </c>
      <c r="H8" s="304">
        <v>49</v>
      </c>
      <c r="I8" s="304">
        <v>532</v>
      </c>
      <c r="J8" s="305">
        <v>10.9</v>
      </c>
      <c r="K8" s="302" t="s">
        <v>303</v>
      </c>
      <c r="L8" s="304">
        <v>49</v>
      </c>
      <c r="M8" s="303" t="s">
        <v>303</v>
      </c>
    </row>
    <row r="9" spans="1:15" s="300" customFormat="1" ht="35.4" customHeight="1">
      <c r="A9" s="292" t="s">
        <v>637</v>
      </c>
      <c r="B9" s="308" t="s">
        <v>303</v>
      </c>
      <c r="C9" s="308" t="s">
        <v>303</v>
      </c>
      <c r="D9" s="308" t="s">
        <v>303</v>
      </c>
      <c r="E9" s="308">
        <v>2</v>
      </c>
      <c r="F9" s="308">
        <v>4</v>
      </c>
      <c r="G9" s="309">
        <v>50</v>
      </c>
      <c r="H9" s="308">
        <v>3</v>
      </c>
      <c r="I9" s="308">
        <v>62</v>
      </c>
      <c r="J9" s="308">
        <v>20.7</v>
      </c>
      <c r="K9" s="308" t="s">
        <v>303</v>
      </c>
      <c r="L9" s="308">
        <v>3</v>
      </c>
      <c r="M9" s="309" t="s">
        <v>303</v>
      </c>
    </row>
    <row r="10" spans="1:15" ht="28.95" customHeight="1">
      <c r="A10" s="286" t="s">
        <v>649</v>
      </c>
      <c r="B10" s="308" t="s">
        <v>303</v>
      </c>
      <c r="C10" s="308" t="s">
        <v>303</v>
      </c>
      <c r="D10" s="308" t="s">
        <v>303</v>
      </c>
      <c r="E10" s="308">
        <v>1</v>
      </c>
      <c r="F10" s="308">
        <v>1</v>
      </c>
      <c r="G10" s="309">
        <v>100</v>
      </c>
      <c r="H10" s="308" t="s">
        <v>303</v>
      </c>
      <c r="I10" s="308" t="s">
        <v>303</v>
      </c>
      <c r="J10" s="308" t="s">
        <v>303</v>
      </c>
      <c r="K10" s="308" t="s">
        <v>303</v>
      </c>
      <c r="L10" s="308" t="s">
        <v>303</v>
      </c>
      <c r="M10" s="308" t="s">
        <v>303</v>
      </c>
    </row>
    <row r="11" spans="1:15" ht="30" customHeight="1">
      <c r="A11" s="286" t="s">
        <v>639</v>
      </c>
      <c r="B11" s="308">
        <v>2</v>
      </c>
      <c r="C11" s="310">
        <v>59</v>
      </c>
      <c r="D11" s="311">
        <v>29.5</v>
      </c>
      <c r="E11" s="308">
        <v>1</v>
      </c>
      <c r="F11" s="308">
        <v>3</v>
      </c>
      <c r="G11" s="309">
        <v>33.33</v>
      </c>
      <c r="H11" s="308">
        <v>3</v>
      </c>
      <c r="I11" s="310">
        <v>62</v>
      </c>
      <c r="J11" s="311">
        <v>20.7</v>
      </c>
      <c r="K11" s="308" t="s">
        <v>303</v>
      </c>
      <c r="L11" s="308">
        <v>3</v>
      </c>
      <c r="M11" s="308" t="s">
        <v>303</v>
      </c>
      <c r="O11" s="312"/>
    </row>
    <row r="12" spans="1:15" ht="35.4" customHeight="1">
      <c r="A12" s="292" t="s">
        <v>650</v>
      </c>
      <c r="B12" s="308" t="s">
        <v>303</v>
      </c>
      <c r="C12" s="308" t="s">
        <v>303</v>
      </c>
      <c r="D12" s="308" t="s">
        <v>303</v>
      </c>
      <c r="E12" s="310">
        <v>1</v>
      </c>
      <c r="F12" s="310">
        <v>1</v>
      </c>
      <c r="G12" s="313">
        <v>100</v>
      </c>
      <c r="H12" s="308" t="s">
        <v>303</v>
      </c>
      <c r="I12" s="308" t="s">
        <v>303</v>
      </c>
      <c r="J12" s="308" t="s">
        <v>303</v>
      </c>
      <c r="K12" s="308" t="s">
        <v>303</v>
      </c>
      <c r="L12" s="308" t="s">
        <v>303</v>
      </c>
      <c r="M12" s="308" t="s">
        <v>303</v>
      </c>
    </row>
    <row r="13" spans="1:15" s="300" customFormat="1" ht="25.95" customHeight="1">
      <c r="A13" s="314" t="s">
        <v>651</v>
      </c>
      <c r="B13" s="308" t="s">
        <v>303</v>
      </c>
      <c r="C13" s="308" t="s">
        <v>303</v>
      </c>
      <c r="D13" s="308" t="s">
        <v>303</v>
      </c>
      <c r="E13" s="310">
        <v>1</v>
      </c>
      <c r="F13" s="310">
        <v>1</v>
      </c>
      <c r="G13" s="313">
        <v>100</v>
      </c>
      <c r="H13" s="308" t="s">
        <v>303</v>
      </c>
      <c r="I13" s="308" t="s">
        <v>303</v>
      </c>
      <c r="J13" s="308" t="s">
        <v>303</v>
      </c>
      <c r="K13" s="308" t="s">
        <v>303</v>
      </c>
      <c r="L13" s="308" t="s">
        <v>303</v>
      </c>
      <c r="M13" s="308" t="s">
        <v>303</v>
      </c>
    </row>
    <row r="14" spans="1:15" ht="35.4" customHeight="1">
      <c r="A14" s="291" t="s">
        <v>642</v>
      </c>
      <c r="B14" s="308" t="s">
        <v>303</v>
      </c>
      <c r="C14" s="308" t="s">
        <v>303</v>
      </c>
      <c r="D14" s="308" t="s">
        <v>303</v>
      </c>
      <c r="E14" s="308" t="s">
        <v>303</v>
      </c>
      <c r="F14" s="308" t="s">
        <v>303</v>
      </c>
      <c r="G14" s="308" t="s">
        <v>303</v>
      </c>
      <c r="H14" s="308" t="s">
        <v>303</v>
      </c>
      <c r="I14" s="308" t="s">
        <v>303</v>
      </c>
      <c r="J14" s="308" t="s">
        <v>303</v>
      </c>
      <c r="K14" s="308" t="s">
        <v>303</v>
      </c>
      <c r="L14" s="308" t="s">
        <v>303</v>
      </c>
      <c r="M14" s="308" t="s">
        <v>303</v>
      </c>
    </row>
    <row r="15" spans="1:15" ht="27.6" customHeight="1">
      <c r="A15" s="292" t="s">
        <v>644</v>
      </c>
      <c r="B15" s="310">
        <v>3</v>
      </c>
      <c r="C15" s="310">
        <v>23</v>
      </c>
      <c r="D15" s="308">
        <v>7.7</v>
      </c>
      <c r="E15" s="308" t="s">
        <v>303</v>
      </c>
      <c r="F15" s="310">
        <v>3</v>
      </c>
      <c r="G15" s="308" t="s">
        <v>303</v>
      </c>
      <c r="H15" s="310">
        <v>2</v>
      </c>
      <c r="I15" s="310">
        <v>19</v>
      </c>
      <c r="J15" s="308">
        <v>9.5</v>
      </c>
      <c r="K15" s="308" t="s">
        <v>303</v>
      </c>
      <c r="L15" s="310">
        <v>2</v>
      </c>
      <c r="M15" s="308" t="s">
        <v>303</v>
      </c>
    </row>
    <row r="16" spans="1:15" ht="47.4" customHeight="1">
      <c r="A16" s="314" t="s">
        <v>652</v>
      </c>
      <c r="B16" s="310">
        <v>36</v>
      </c>
      <c r="C16" s="310">
        <v>473</v>
      </c>
      <c r="D16" s="308">
        <v>13.1</v>
      </c>
      <c r="E16" s="308" t="s">
        <v>303</v>
      </c>
      <c r="F16" s="310">
        <v>36</v>
      </c>
      <c r="G16" s="308" t="s">
        <v>303</v>
      </c>
      <c r="H16" s="310">
        <v>46</v>
      </c>
      <c r="I16" s="310">
        <v>470</v>
      </c>
      <c r="J16" s="308">
        <v>10.199999999999999</v>
      </c>
      <c r="K16" s="308" t="s">
        <v>303</v>
      </c>
      <c r="L16" s="310">
        <v>46</v>
      </c>
      <c r="M16" s="308" t="s">
        <v>303</v>
      </c>
    </row>
  </sheetData>
  <mergeCells count="5">
    <mergeCell ref="A1:M1"/>
    <mergeCell ref="A2:M2"/>
    <mergeCell ref="A3:A4"/>
    <mergeCell ref="B3:G3"/>
    <mergeCell ref="H3:M3"/>
  </mergeCells>
  <printOptions horizontalCentered="1"/>
  <pageMargins left="0.59055118110236227" right="0.59055118110236227" top="0.39370078740157483" bottom="0.78740157480314965" header="0" footer="0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dimension ref="A1:M26"/>
  <sheetViews>
    <sheetView zoomScaleNormal="100" workbookViewId="0">
      <selection activeCell="B3" sqref="B3:I3"/>
    </sheetView>
  </sheetViews>
  <sheetFormatPr defaultRowHeight="13.2"/>
  <cols>
    <col min="1" max="1" width="39.6640625" customWidth="1"/>
    <col min="2" max="2" width="9.5546875" customWidth="1"/>
    <col min="3" max="3" width="8.88671875" customWidth="1"/>
    <col min="4" max="4" width="6.44140625" customWidth="1"/>
    <col min="5" max="5" width="8.44140625" customWidth="1"/>
    <col min="7" max="7" width="9.5546875" customWidth="1"/>
    <col min="8" max="8" width="6.5546875" customWidth="1"/>
    <col min="9" max="9" width="8.88671875" customWidth="1"/>
    <col min="10" max="10" width="7.33203125" customWidth="1"/>
    <col min="11" max="11" width="6.109375" customWidth="1"/>
    <col min="12" max="12" width="7.33203125" customWidth="1"/>
    <col min="13" max="13" width="6.109375" customWidth="1"/>
    <col min="257" max="257" width="39.6640625" customWidth="1"/>
    <col min="258" max="258" width="9.5546875" customWidth="1"/>
    <col min="259" max="259" width="8.88671875" customWidth="1"/>
    <col min="260" max="260" width="6.44140625" customWidth="1"/>
    <col min="261" max="261" width="8.44140625" customWidth="1"/>
    <col min="263" max="263" width="9.5546875" customWidth="1"/>
    <col min="264" max="264" width="6.5546875" customWidth="1"/>
    <col min="265" max="265" width="8.88671875" customWidth="1"/>
    <col min="266" max="266" width="7.33203125" customWidth="1"/>
    <col min="267" max="267" width="6.109375" customWidth="1"/>
    <col min="268" max="268" width="7.6640625" customWidth="1"/>
    <col min="269" max="269" width="6.109375" customWidth="1"/>
    <col min="513" max="513" width="39.6640625" customWidth="1"/>
    <col min="514" max="514" width="9.5546875" customWidth="1"/>
    <col min="515" max="515" width="8.88671875" customWidth="1"/>
    <col min="516" max="516" width="6.44140625" customWidth="1"/>
    <col min="517" max="517" width="8.44140625" customWidth="1"/>
    <col min="519" max="519" width="9.5546875" customWidth="1"/>
    <col min="520" max="520" width="6.5546875" customWidth="1"/>
    <col min="521" max="521" width="8.88671875" customWidth="1"/>
    <col min="522" max="522" width="7.33203125" customWidth="1"/>
    <col min="523" max="523" width="6.109375" customWidth="1"/>
    <col min="524" max="524" width="7.6640625" customWidth="1"/>
    <col min="525" max="525" width="6.109375" customWidth="1"/>
    <col min="769" max="769" width="39.6640625" customWidth="1"/>
    <col min="770" max="770" width="9.5546875" customWidth="1"/>
    <col min="771" max="771" width="8.88671875" customWidth="1"/>
    <col min="772" max="772" width="6.44140625" customWidth="1"/>
    <col min="773" max="773" width="8.44140625" customWidth="1"/>
    <col min="775" max="775" width="9.5546875" customWidth="1"/>
    <col min="776" max="776" width="6.5546875" customWidth="1"/>
    <col min="777" max="777" width="8.88671875" customWidth="1"/>
    <col min="778" max="778" width="7.33203125" customWidth="1"/>
    <col min="779" max="779" width="6.109375" customWidth="1"/>
    <col min="780" max="780" width="7.6640625" customWidth="1"/>
    <col min="781" max="781" width="6.109375" customWidth="1"/>
    <col min="1025" max="1025" width="39.6640625" customWidth="1"/>
    <col min="1026" max="1026" width="9.5546875" customWidth="1"/>
    <col min="1027" max="1027" width="8.88671875" customWidth="1"/>
    <col min="1028" max="1028" width="6.44140625" customWidth="1"/>
    <col min="1029" max="1029" width="8.44140625" customWidth="1"/>
    <col min="1031" max="1031" width="9.5546875" customWidth="1"/>
    <col min="1032" max="1032" width="6.5546875" customWidth="1"/>
    <col min="1033" max="1033" width="8.88671875" customWidth="1"/>
    <col min="1034" max="1034" width="7.33203125" customWidth="1"/>
    <col min="1035" max="1035" width="6.109375" customWidth="1"/>
    <col min="1036" max="1036" width="7.6640625" customWidth="1"/>
    <col min="1037" max="1037" width="6.109375" customWidth="1"/>
    <col min="1281" max="1281" width="39.6640625" customWidth="1"/>
    <col min="1282" max="1282" width="9.5546875" customWidth="1"/>
    <col min="1283" max="1283" width="8.88671875" customWidth="1"/>
    <col min="1284" max="1284" width="6.44140625" customWidth="1"/>
    <col min="1285" max="1285" width="8.44140625" customWidth="1"/>
    <col min="1287" max="1287" width="9.5546875" customWidth="1"/>
    <col min="1288" max="1288" width="6.5546875" customWidth="1"/>
    <col min="1289" max="1289" width="8.88671875" customWidth="1"/>
    <col min="1290" max="1290" width="7.33203125" customWidth="1"/>
    <col min="1291" max="1291" width="6.109375" customWidth="1"/>
    <col min="1292" max="1292" width="7.6640625" customWidth="1"/>
    <col min="1293" max="1293" width="6.109375" customWidth="1"/>
    <col min="1537" max="1537" width="39.6640625" customWidth="1"/>
    <col min="1538" max="1538" width="9.5546875" customWidth="1"/>
    <col min="1539" max="1539" width="8.88671875" customWidth="1"/>
    <col min="1540" max="1540" width="6.44140625" customWidth="1"/>
    <col min="1541" max="1541" width="8.44140625" customWidth="1"/>
    <col min="1543" max="1543" width="9.5546875" customWidth="1"/>
    <col min="1544" max="1544" width="6.5546875" customWidth="1"/>
    <col min="1545" max="1545" width="8.88671875" customWidth="1"/>
    <col min="1546" max="1546" width="7.33203125" customWidth="1"/>
    <col min="1547" max="1547" width="6.109375" customWidth="1"/>
    <col min="1548" max="1548" width="7.6640625" customWidth="1"/>
    <col min="1549" max="1549" width="6.109375" customWidth="1"/>
    <col min="1793" max="1793" width="39.6640625" customWidth="1"/>
    <col min="1794" max="1794" width="9.5546875" customWidth="1"/>
    <col min="1795" max="1795" width="8.88671875" customWidth="1"/>
    <col min="1796" max="1796" width="6.44140625" customWidth="1"/>
    <col min="1797" max="1797" width="8.44140625" customWidth="1"/>
    <col min="1799" max="1799" width="9.5546875" customWidth="1"/>
    <col min="1800" max="1800" width="6.5546875" customWidth="1"/>
    <col min="1801" max="1801" width="8.88671875" customWidth="1"/>
    <col min="1802" max="1802" width="7.33203125" customWidth="1"/>
    <col min="1803" max="1803" width="6.109375" customWidth="1"/>
    <col min="1804" max="1804" width="7.6640625" customWidth="1"/>
    <col min="1805" max="1805" width="6.109375" customWidth="1"/>
    <col min="2049" max="2049" width="39.6640625" customWidth="1"/>
    <col min="2050" max="2050" width="9.5546875" customWidth="1"/>
    <col min="2051" max="2051" width="8.88671875" customWidth="1"/>
    <col min="2052" max="2052" width="6.44140625" customWidth="1"/>
    <col min="2053" max="2053" width="8.44140625" customWidth="1"/>
    <col min="2055" max="2055" width="9.5546875" customWidth="1"/>
    <col min="2056" max="2056" width="6.5546875" customWidth="1"/>
    <col min="2057" max="2057" width="8.88671875" customWidth="1"/>
    <col min="2058" max="2058" width="7.33203125" customWidth="1"/>
    <col min="2059" max="2059" width="6.109375" customWidth="1"/>
    <col min="2060" max="2060" width="7.6640625" customWidth="1"/>
    <col min="2061" max="2061" width="6.109375" customWidth="1"/>
    <col min="2305" max="2305" width="39.6640625" customWidth="1"/>
    <col min="2306" max="2306" width="9.5546875" customWidth="1"/>
    <col min="2307" max="2307" width="8.88671875" customWidth="1"/>
    <col min="2308" max="2308" width="6.44140625" customWidth="1"/>
    <col min="2309" max="2309" width="8.44140625" customWidth="1"/>
    <col min="2311" max="2311" width="9.5546875" customWidth="1"/>
    <col min="2312" max="2312" width="6.5546875" customWidth="1"/>
    <col min="2313" max="2313" width="8.88671875" customWidth="1"/>
    <col min="2314" max="2314" width="7.33203125" customWidth="1"/>
    <col min="2315" max="2315" width="6.109375" customWidth="1"/>
    <col min="2316" max="2316" width="7.6640625" customWidth="1"/>
    <col min="2317" max="2317" width="6.109375" customWidth="1"/>
    <col min="2561" max="2561" width="39.6640625" customWidth="1"/>
    <col min="2562" max="2562" width="9.5546875" customWidth="1"/>
    <col min="2563" max="2563" width="8.88671875" customWidth="1"/>
    <col min="2564" max="2564" width="6.44140625" customWidth="1"/>
    <col min="2565" max="2565" width="8.44140625" customWidth="1"/>
    <col min="2567" max="2567" width="9.5546875" customWidth="1"/>
    <col min="2568" max="2568" width="6.5546875" customWidth="1"/>
    <col min="2569" max="2569" width="8.88671875" customWidth="1"/>
    <col min="2570" max="2570" width="7.33203125" customWidth="1"/>
    <col min="2571" max="2571" width="6.109375" customWidth="1"/>
    <col min="2572" max="2572" width="7.6640625" customWidth="1"/>
    <col min="2573" max="2573" width="6.109375" customWidth="1"/>
    <col min="2817" max="2817" width="39.6640625" customWidth="1"/>
    <col min="2818" max="2818" width="9.5546875" customWidth="1"/>
    <col min="2819" max="2819" width="8.88671875" customWidth="1"/>
    <col min="2820" max="2820" width="6.44140625" customWidth="1"/>
    <col min="2821" max="2821" width="8.44140625" customWidth="1"/>
    <col min="2823" max="2823" width="9.5546875" customWidth="1"/>
    <col min="2824" max="2824" width="6.5546875" customWidth="1"/>
    <col min="2825" max="2825" width="8.88671875" customWidth="1"/>
    <col min="2826" max="2826" width="7.33203125" customWidth="1"/>
    <col min="2827" max="2827" width="6.109375" customWidth="1"/>
    <col min="2828" max="2828" width="7.6640625" customWidth="1"/>
    <col min="2829" max="2829" width="6.109375" customWidth="1"/>
    <col min="3073" max="3073" width="39.6640625" customWidth="1"/>
    <col min="3074" max="3074" width="9.5546875" customWidth="1"/>
    <col min="3075" max="3075" width="8.88671875" customWidth="1"/>
    <col min="3076" max="3076" width="6.44140625" customWidth="1"/>
    <col min="3077" max="3077" width="8.44140625" customWidth="1"/>
    <col min="3079" max="3079" width="9.5546875" customWidth="1"/>
    <col min="3080" max="3080" width="6.5546875" customWidth="1"/>
    <col min="3081" max="3081" width="8.88671875" customWidth="1"/>
    <col min="3082" max="3082" width="7.33203125" customWidth="1"/>
    <col min="3083" max="3083" width="6.109375" customWidth="1"/>
    <col min="3084" max="3084" width="7.6640625" customWidth="1"/>
    <col min="3085" max="3085" width="6.109375" customWidth="1"/>
    <col min="3329" max="3329" width="39.6640625" customWidth="1"/>
    <col min="3330" max="3330" width="9.5546875" customWidth="1"/>
    <col min="3331" max="3331" width="8.88671875" customWidth="1"/>
    <col min="3332" max="3332" width="6.44140625" customWidth="1"/>
    <col min="3333" max="3333" width="8.44140625" customWidth="1"/>
    <col min="3335" max="3335" width="9.5546875" customWidth="1"/>
    <col min="3336" max="3336" width="6.5546875" customWidth="1"/>
    <col min="3337" max="3337" width="8.88671875" customWidth="1"/>
    <col min="3338" max="3338" width="7.33203125" customWidth="1"/>
    <col min="3339" max="3339" width="6.109375" customWidth="1"/>
    <col min="3340" max="3340" width="7.6640625" customWidth="1"/>
    <col min="3341" max="3341" width="6.109375" customWidth="1"/>
    <col min="3585" max="3585" width="39.6640625" customWidth="1"/>
    <col min="3586" max="3586" width="9.5546875" customWidth="1"/>
    <col min="3587" max="3587" width="8.88671875" customWidth="1"/>
    <col min="3588" max="3588" width="6.44140625" customWidth="1"/>
    <col min="3589" max="3589" width="8.44140625" customWidth="1"/>
    <col min="3591" max="3591" width="9.5546875" customWidth="1"/>
    <col min="3592" max="3592" width="6.5546875" customWidth="1"/>
    <col min="3593" max="3593" width="8.88671875" customWidth="1"/>
    <col min="3594" max="3594" width="7.33203125" customWidth="1"/>
    <col min="3595" max="3595" width="6.109375" customWidth="1"/>
    <col min="3596" max="3596" width="7.6640625" customWidth="1"/>
    <col min="3597" max="3597" width="6.109375" customWidth="1"/>
    <col min="3841" max="3841" width="39.6640625" customWidth="1"/>
    <col min="3842" max="3842" width="9.5546875" customWidth="1"/>
    <col min="3843" max="3843" width="8.88671875" customWidth="1"/>
    <col min="3844" max="3844" width="6.44140625" customWidth="1"/>
    <col min="3845" max="3845" width="8.44140625" customWidth="1"/>
    <col min="3847" max="3847" width="9.5546875" customWidth="1"/>
    <col min="3848" max="3848" width="6.5546875" customWidth="1"/>
    <col min="3849" max="3849" width="8.88671875" customWidth="1"/>
    <col min="3850" max="3850" width="7.33203125" customWidth="1"/>
    <col min="3851" max="3851" width="6.109375" customWidth="1"/>
    <col min="3852" max="3852" width="7.6640625" customWidth="1"/>
    <col min="3853" max="3853" width="6.109375" customWidth="1"/>
    <col min="4097" max="4097" width="39.6640625" customWidth="1"/>
    <col min="4098" max="4098" width="9.5546875" customWidth="1"/>
    <col min="4099" max="4099" width="8.88671875" customWidth="1"/>
    <col min="4100" max="4100" width="6.44140625" customWidth="1"/>
    <col min="4101" max="4101" width="8.44140625" customWidth="1"/>
    <col min="4103" max="4103" width="9.5546875" customWidth="1"/>
    <col min="4104" max="4104" width="6.5546875" customWidth="1"/>
    <col min="4105" max="4105" width="8.88671875" customWidth="1"/>
    <col min="4106" max="4106" width="7.33203125" customWidth="1"/>
    <col min="4107" max="4107" width="6.109375" customWidth="1"/>
    <col min="4108" max="4108" width="7.6640625" customWidth="1"/>
    <col min="4109" max="4109" width="6.109375" customWidth="1"/>
    <col min="4353" max="4353" width="39.6640625" customWidth="1"/>
    <col min="4354" max="4354" width="9.5546875" customWidth="1"/>
    <col min="4355" max="4355" width="8.88671875" customWidth="1"/>
    <col min="4356" max="4356" width="6.44140625" customWidth="1"/>
    <col min="4357" max="4357" width="8.44140625" customWidth="1"/>
    <col min="4359" max="4359" width="9.5546875" customWidth="1"/>
    <col min="4360" max="4360" width="6.5546875" customWidth="1"/>
    <col min="4361" max="4361" width="8.88671875" customWidth="1"/>
    <col min="4362" max="4362" width="7.33203125" customWidth="1"/>
    <col min="4363" max="4363" width="6.109375" customWidth="1"/>
    <col min="4364" max="4364" width="7.6640625" customWidth="1"/>
    <col min="4365" max="4365" width="6.109375" customWidth="1"/>
    <col min="4609" max="4609" width="39.6640625" customWidth="1"/>
    <col min="4610" max="4610" width="9.5546875" customWidth="1"/>
    <col min="4611" max="4611" width="8.88671875" customWidth="1"/>
    <col min="4612" max="4612" width="6.44140625" customWidth="1"/>
    <col min="4613" max="4613" width="8.44140625" customWidth="1"/>
    <col min="4615" max="4615" width="9.5546875" customWidth="1"/>
    <col min="4616" max="4616" width="6.5546875" customWidth="1"/>
    <col min="4617" max="4617" width="8.88671875" customWidth="1"/>
    <col min="4618" max="4618" width="7.33203125" customWidth="1"/>
    <col min="4619" max="4619" width="6.109375" customWidth="1"/>
    <col min="4620" max="4620" width="7.6640625" customWidth="1"/>
    <col min="4621" max="4621" width="6.109375" customWidth="1"/>
    <col min="4865" max="4865" width="39.6640625" customWidth="1"/>
    <col min="4866" max="4866" width="9.5546875" customWidth="1"/>
    <col min="4867" max="4867" width="8.88671875" customWidth="1"/>
    <col min="4868" max="4868" width="6.44140625" customWidth="1"/>
    <col min="4869" max="4869" width="8.44140625" customWidth="1"/>
    <col min="4871" max="4871" width="9.5546875" customWidth="1"/>
    <col min="4872" max="4872" width="6.5546875" customWidth="1"/>
    <col min="4873" max="4873" width="8.88671875" customWidth="1"/>
    <col min="4874" max="4874" width="7.33203125" customWidth="1"/>
    <col min="4875" max="4875" width="6.109375" customWidth="1"/>
    <col min="4876" max="4876" width="7.6640625" customWidth="1"/>
    <col min="4877" max="4877" width="6.109375" customWidth="1"/>
    <col min="5121" max="5121" width="39.6640625" customWidth="1"/>
    <col min="5122" max="5122" width="9.5546875" customWidth="1"/>
    <col min="5123" max="5123" width="8.88671875" customWidth="1"/>
    <col min="5124" max="5124" width="6.44140625" customWidth="1"/>
    <col min="5125" max="5125" width="8.44140625" customWidth="1"/>
    <col min="5127" max="5127" width="9.5546875" customWidth="1"/>
    <col min="5128" max="5128" width="6.5546875" customWidth="1"/>
    <col min="5129" max="5129" width="8.88671875" customWidth="1"/>
    <col min="5130" max="5130" width="7.33203125" customWidth="1"/>
    <col min="5131" max="5131" width="6.109375" customWidth="1"/>
    <col min="5132" max="5132" width="7.6640625" customWidth="1"/>
    <col min="5133" max="5133" width="6.109375" customWidth="1"/>
    <col min="5377" max="5377" width="39.6640625" customWidth="1"/>
    <col min="5378" max="5378" width="9.5546875" customWidth="1"/>
    <col min="5379" max="5379" width="8.88671875" customWidth="1"/>
    <col min="5380" max="5380" width="6.44140625" customWidth="1"/>
    <col min="5381" max="5381" width="8.44140625" customWidth="1"/>
    <col min="5383" max="5383" width="9.5546875" customWidth="1"/>
    <col min="5384" max="5384" width="6.5546875" customWidth="1"/>
    <col min="5385" max="5385" width="8.88671875" customWidth="1"/>
    <col min="5386" max="5386" width="7.33203125" customWidth="1"/>
    <col min="5387" max="5387" width="6.109375" customWidth="1"/>
    <col min="5388" max="5388" width="7.6640625" customWidth="1"/>
    <col min="5389" max="5389" width="6.109375" customWidth="1"/>
    <col min="5633" max="5633" width="39.6640625" customWidth="1"/>
    <col min="5634" max="5634" width="9.5546875" customWidth="1"/>
    <col min="5635" max="5635" width="8.88671875" customWidth="1"/>
    <col min="5636" max="5636" width="6.44140625" customWidth="1"/>
    <col min="5637" max="5637" width="8.44140625" customWidth="1"/>
    <col min="5639" max="5639" width="9.5546875" customWidth="1"/>
    <col min="5640" max="5640" width="6.5546875" customWidth="1"/>
    <col min="5641" max="5641" width="8.88671875" customWidth="1"/>
    <col min="5642" max="5642" width="7.33203125" customWidth="1"/>
    <col min="5643" max="5643" width="6.109375" customWidth="1"/>
    <col min="5644" max="5644" width="7.6640625" customWidth="1"/>
    <col min="5645" max="5645" width="6.109375" customWidth="1"/>
    <col min="5889" max="5889" width="39.6640625" customWidth="1"/>
    <col min="5890" max="5890" width="9.5546875" customWidth="1"/>
    <col min="5891" max="5891" width="8.88671875" customWidth="1"/>
    <col min="5892" max="5892" width="6.44140625" customWidth="1"/>
    <col min="5893" max="5893" width="8.44140625" customWidth="1"/>
    <col min="5895" max="5895" width="9.5546875" customWidth="1"/>
    <col min="5896" max="5896" width="6.5546875" customWidth="1"/>
    <col min="5897" max="5897" width="8.88671875" customWidth="1"/>
    <col min="5898" max="5898" width="7.33203125" customWidth="1"/>
    <col min="5899" max="5899" width="6.109375" customWidth="1"/>
    <col min="5900" max="5900" width="7.6640625" customWidth="1"/>
    <col min="5901" max="5901" width="6.109375" customWidth="1"/>
    <col min="6145" max="6145" width="39.6640625" customWidth="1"/>
    <col min="6146" max="6146" width="9.5546875" customWidth="1"/>
    <col min="6147" max="6147" width="8.88671875" customWidth="1"/>
    <col min="6148" max="6148" width="6.44140625" customWidth="1"/>
    <col min="6149" max="6149" width="8.44140625" customWidth="1"/>
    <col min="6151" max="6151" width="9.5546875" customWidth="1"/>
    <col min="6152" max="6152" width="6.5546875" customWidth="1"/>
    <col min="6153" max="6153" width="8.88671875" customWidth="1"/>
    <col min="6154" max="6154" width="7.33203125" customWidth="1"/>
    <col min="6155" max="6155" width="6.109375" customWidth="1"/>
    <col min="6156" max="6156" width="7.6640625" customWidth="1"/>
    <col min="6157" max="6157" width="6.109375" customWidth="1"/>
    <col min="6401" max="6401" width="39.6640625" customWidth="1"/>
    <col min="6402" max="6402" width="9.5546875" customWidth="1"/>
    <col min="6403" max="6403" width="8.88671875" customWidth="1"/>
    <col min="6404" max="6404" width="6.44140625" customWidth="1"/>
    <col min="6405" max="6405" width="8.44140625" customWidth="1"/>
    <col min="6407" max="6407" width="9.5546875" customWidth="1"/>
    <col min="6408" max="6408" width="6.5546875" customWidth="1"/>
    <col min="6409" max="6409" width="8.88671875" customWidth="1"/>
    <col min="6410" max="6410" width="7.33203125" customWidth="1"/>
    <col min="6411" max="6411" width="6.109375" customWidth="1"/>
    <col min="6412" max="6412" width="7.6640625" customWidth="1"/>
    <col min="6413" max="6413" width="6.109375" customWidth="1"/>
    <col min="6657" max="6657" width="39.6640625" customWidth="1"/>
    <col min="6658" max="6658" width="9.5546875" customWidth="1"/>
    <col min="6659" max="6659" width="8.88671875" customWidth="1"/>
    <col min="6660" max="6660" width="6.44140625" customWidth="1"/>
    <col min="6661" max="6661" width="8.44140625" customWidth="1"/>
    <col min="6663" max="6663" width="9.5546875" customWidth="1"/>
    <col min="6664" max="6664" width="6.5546875" customWidth="1"/>
    <col min="6665" max="6665" width="8.88671875" customWidth="1"/>
    <col min="6666" max="6666" width="7.33203125" customWidth="1"/>
    <col min="6667" max="6667" width="6.109375" customWidth="1"/>
    <col min="6668" max="6668" width="7.6640625" customWidth="1"/>
    <col min="6669" max="6669" width="6.109375" customWidth="1"/>
    <col min="6913" max="6913" width="39.6640625" customWidth="1"/>
    <col min="6914" max="6914" width="9.5546875" customWidth="1"/>
    <col min="6915" max="6915" width="8.88671875" customWidth="1"/>
    <col min="6916" max="6916" width="6.44140625" customWidth="1"/>
    <col min="6917" max="6917" width="8.44140625" customWidth="1"/>
    <col min="6919" max="6919" width="9.5546875" customWidth="1"/>
    <col min="6920" max="6920" width="6.5546875" customWidth="1"/>
    <col min="6921" max="6921" width="8.88671875" customWidth="1"/>
    <col min="6922" max="6922" width="7.33203125" customWidth="1"/>
    <col min="6923" max="6923" width="6.109375" customWidth="1"/>
    <col min="6924" max="6924" width="7.6640625" customWidth="1"/>
    <col min="6925" max="6925" width="6.109375" customWidth="1"/>
    <col min="7169" max="7169" width="39.6640625" customWidth="1"/>
    <col min="7170" max="7170" width="9.5546875" customWidth="1"/>
    <col min="7171" max="7171" width="8.88671875" customWidth="1"/>
    <col min="7172" max="7172" width="6.44140625" customWidth="1"/>
    <col min="7173" max="7173" width="8.44140625" customWidth="1"/>
    <col min="7175" max="7175" width="9.5546875" customWidth="1"/>
    <col min="7176" max="7176" width="6.5546875" customWidth="1"/>
    <col min="7177" max="7177" width="8.88671875" customWidth="1"/>
    <col min="7178" max="7178" width="7.33203125" customWidth="1"/>
    <col min="7179" max="7179" width="6.109375" customWidth="1"/>
    <col min="7180" max="7180" width="7.6640625" customWidth="1"/>
    <col min="7181" max="7181" width="6.109375" customWidth="1"/>
    <col min="7425" max="7425" width="39.6640625" customWidth="1"/>
    <col min="7426" max="7426" width="9.5546875" customWidth="1"/>
    <col min="7427" max="7427" width="8.88671875" customWidth="1"/>
    <col min="7428" max="7428" width="6.44140625" customWidth="1"/>
    <col min="7429" max="7429" width="8.44140625" customWidth="1"/>
    <col min="7431" max="7431" width="9.5546875" customWidth="1"/>
    <col min="7432" max="7432" width="6.5546875" customWidth="1"/>
    <col min="7433" max="7433" width="8.88671875" customWidth="1"/>
    <col min="7434" max="7434" width="7.33203125" customWidth="1"/>
    <col min="7435" max="7435" width="6.109375" customWidth="1"/>
    <col min="7436" max="7436" width="7.6640625" customWidth="1"/>
    <col min="7437" max="7437" width="6.109375" customWidth="1"/>
    <col min="7681" max="7681" width="39.6640625" customWidth="1"/>
    <col min="7682" max="7682" width="9.5546875" customWidth="1"/>
    <col min="7683" max="7683" width="8.88671875" customWidth="1"/>
    <col min="7684" max="7684" width="6.44140625" customWidth="1"/>
    <col min="7685" max="7685" width="8.44140625" customWidth="1"/>
    <col min="7687" max="7687" width="9.5546875" customWidth="1"/>
    <col min="7688" max="7688" width="6.5546875" customWidth="1"/>
    <col min="7689" max="7689" width="8.88671875" customWidth="1"/>
    <col min="7690" max="7690" width="7.33203125" customWidth="1"/>
    <col min="7691" max="7691" width="6.109375" customWidth="1"/>
    <col min="7692" max="7692" width="7.6640625" customWidth="1"/>
    <col min="7693" max="7693" width="6.109375" customWidth="1"/>
    <col min="7937" max="7937" width="39.6640625" customWidth="1"/>
    <col min="7938" max="7938" width="9.5546875" customWidth="1"/>
    <col min="7939" max="7939" width="8.88671875" customWidth="1"/>
    <col min="7940" max="7940" width="6.44140625" customWidth="1"/>
    <col min="7941" max="7941" width="8.44140625" customWidth="1"/>
    <col min="7943" max="7943" width="9.5546875" customWidth="1"/>
    <col min="7944" max="7944" width="6.5546875" customWidth="1"/>
    <col min="7945" max="7945" width="8.88671875" customWidth="1"/>
    <col min="7946" max="7946" width="7.33203125" customWidth="1"/>
    <col min="7947" max="7947" width="6.109375" customWidth="1"/>
    <col min="7948" max="7948" width="7.6640625" customWidth="1"/>
    <col min="7949" max="7949" width="6.109375" customWidth="1"/>
    <col min="8193" max="8193" width="39.6640625" customWidth="1"/>
    <col min="8194" max="8194" width="9.5546875" customWidth="1"/>
    <col min="8195" max="8195" width="8.88671875" customWidth="1"/>
    <col min="8196" max="8196" width="6.44140625" customWidth="1"/>
    <col min="8197" max="8197" width="8.44140625" customWidth="1"/>
    <col min="8199" max="8199" width="9.5546875" customWidth="1"/>
    <col min="8200" max="8200" width="6.5546875" customWidth="1"/>
    <col min="8201" max="8201" width="8.88671875" customWidth="1"/>
    <col min="8202" max="8202" width="7.33203125" customWidth="1"/>
    <col min="8203" max="8203" width="6.109375" customWidth="1"/>
    <col min="8204" max="8204" width="7.6640625" customWidth="1"/>
    <col min="8205" max="8205" width="6.109375" customWidth="1"/>
    <col min="8449" max="8449" width="39.6640625" customWidth="1"/>
    <col min="8450" max="8450" width="9.5546875" customWidth="1"/>
    <col min="8451" max="8451" width="8.88671875" customWidth="1"/>
    <col min="8452" max="8452" width="6.44140625" customWidth="1"/>
    <col min="8453" max="8453" width="8.44140625" customWidth="1"/>
    <col min="8455" max="8455" width="9.5546875" customWidth="1"/>
    <col min="8456" max="8456" width="6.5546875" customWidth="1"/>
    <col min="8457" max="8457" width="8.88671875" customWidth="1"/>
    <col min="8458" max="8458" width="7.33203125" customWidth="1"/>
    <col min="8459" max="8459" width="6.109375" customWidth="1"/>
    <col min="8460" max="8460" width="7.6640625" customWidth="1"/>
    <col min="8461" max="8461" width="6.109375" customWidth="1"/>
    <col min="8705" max="8705" width="39.6640625" customWidth="1"/>
    <col min="8706" max="8706" width="9.5546875" customWidth="1"/>
    <col min="8707" max="8707" width="8.88671875" customWidth="1"/>
    <col min="8708" max="8708" width="6.44140625" customWidth="1"/>
    <col min="8709" max="8709" width="8.44140625" customWidth="1"/>
    <col min="8711" max="8711" width="9.5546875" customWidth="1"/>
    <col min="8712" max="8712" width="6.5546875" customWidth="1"/>
    <col min="8713" max="8713" width="8.88671875" customWidth="1"/>
    <col min="8714" max="8714" width="7.33203125" customWidth="1"/>
    <col min="8715" max="8715" width="6.109375" customWidth="1"/>
    <col min="8716" max="8716" width="7.6640625" customWidth="1"/>
    <col min="8717" max="8717" width="6.109375" customWidth="1"/>
    <col min="8961" max="8961" width="39.6640625" customWidth="1"/>
    <col min="8962" max="8962" width="9.5546875" customWidth="1"/>
    <col min="8963" max="8963" width="8.88671875" customWidth="1"/>
    <col min="8964" max="8964" width="6.44140625" customWidth="1"/>
    <col min="8965" max="8965" width="8.44140625" customWidth="1"/>
    <col min="8967" max="8967" width="9.5546875" customWidth="1"/>
    <col min="8968" max="8968" width="6.5546875" customWidth="1"/>
    <col min="8969" max="8969" width="8.88671875" customWidth="1"/>
    <col min="8970" max="8970" width="7.33203125" customWidth="1"/>
    <col min="8971" max="8971" width="6.109375" customWidth="1"/>
    <col min="8972" max="8972" width="7.6640625" customWidth="1"/>
    <col min="8973" max="8973" width="6.109375" customWidth="1"/>
    <col min="9217" max="9217" width="39.6640625" customWidth="1"/>
    <col min="9218" max="9218" width="9.5546875" customWidth="1"/>
    <col min="9219" max="9219" width="8.88671875" customWidth="1"/>
    <col min="9220" max="9220" width="6.44140625" customWidth="1"/>
    <col min="9221" max="9221" width="8.44140625" customWidth="1"/>
    <col min="9223" max="9223" width="9.5546875" customWidth="1"/>
    <col min="9224" max="9224" width="6.5546875" customWidth="1"/>
    <col min="9225" max="9225" width="8.88671875" customWidth="1"/>
    <col min="9226" max="9226" width="7.33203125" customWidth="1"/>
    <col min="9227" max="9227" width="6.109375" customWidth="1"/>
    <col min="9228" max="9228" width="7.6640625" customWidth="1"/>
    <col min="9229" max="9229" width="6.109375" customWidth="1"/>
    <col min="9473" max="9473" width="39.6640625" customWidth="1"/>
    <col min="9474" max="9474" width="9.5546875" customWidth="1"/>
    <col min="9475" max="9475" width="8.88671875" customWidth="1"/>
    <col min="9476" max="9476" width="6.44140625" customWidth="1"/>
    <col min="9477" max="9477" width="8.44140625" customWidth="1"/>
    <col min="9479" max="9479" width="9.5546875" customWidth="1"/>
    <col min="9480" max="9480" width="6.5546875" customWidth="1"/>
    <col min="9481" max="9481" width="8.88671875" customWidth="1"/>
    <col min="9482" max="9482" width="7.33203125" customWidth="1"/>
    <col min="9483" max="9483" width="6.109375" customWidth="1"/>
    <col min="9484" max="9484" width="7.6640625" customWidth="1"/>
    <col min="9485" max="9485" width="6.109375" customWidth="1"/>
    <col min="9729" max="9729" width="39.6640625" customWidth="1"/>
    <col min="9730" max="9730" width="9.5546875" customWidth="1"/>
    <col min="9731" max="9731" width="8.88671875" customWidth="1"/>
    <col min="9732" max="9732" width="6.44140625" customWidth="1"/>
    <col min="9733" max="9733" width="8.44140625" customWidth="1"/>
    <col min="9735" max="9735" width="9.5546875" customWidth="1"/>
    <col min="9736" max="9736" width="6.5546875" customWidth="1"/>
    <col min="9737" max="9737" width="8.88671875" customWidth="1"/>
    <col min="9738" max="9738" width="7.33203125" customWidth="1"/>
    <col min="9739" max="9739" width="6.109375" customWidth="1"/>
    <col min="9740" max="9740" width="7.6640625" customWidth="1"/>
    <col min="9741" max="9741" width="6.109375" customWidth="1"/>
    <col min="9985" max="9985" width="39.6640625" customWidth="1"/>
    <col min="9986" max="9986" width="9.5546875" customWidth="1"/>
    <col min="9987" max="9987" width="8.88671875" customWidth="1"/>
    <col min="9988" max="9988" width="6.44140625" customWidth="1"/>
    <col min="9989" max="9989" width="8.44140625" customWidth="1"/>
    <col min="9991" max="9991" width="9.5546875" customWidth="1"/>
    <col min="9992" max="9992" width="6.5546875" customWidth="1"/>
    <col min="9993" max="9993" width="8.88671875" customWidth="1"/>
    <col min="9994" max="9994" width="7.33203125" customWidth="1"/>
    <col min="9995" max="9995" width="6.109375" customWidth="1"/>
    <col min="9996" max="9996" width="7.6640625" customWidth="1"/>
    <col min="9997" max="9997" width="6.109375" customWidth="1"/>
    <col min="10241" max="10241" width="39.6640625" customWidth="1"/>
    <col min="10242" max="10242" width="9.5546875" customWidth="1"/>
    <col min="10243" max="10243" width="8.88671875" customWidth="1"/>
    <col min="10244" max="10244" width="6.44140625" customWidth="1"/>
    <col min="10245" max="10245" width="8.44140625" customWidth="1"/>
    <col min="10247" max="10247" width="9.5546875" customWidth="1"/>
    <col min="10248" max="10248" width="6.5546875" customWidth="1"/>
    <col min="10249" max="10249" width="8.88671875" customWidth="1"/>
    <col min="10250" max="10250" width="7.33203125" customWidth="1"/>
    <col min="10251" max="10251" width="6.109375" customWidth="1"/>
    <col min="10252" max="10252" width="7.6640625" customWidth="1"/>
    <col min="10253" max="10253" width="6.109375" customWidth="1"/>
    <col min="10497" max="10497" width="39.6640625" customWidth="1"/>
    <col min="10498" max="10498" width="9.5546875" customWidth="1"/>
    <col min="10499" max="10499" width="8.88671875" customWidth="1"/>
    <col min="10500" max="10500" width="6.44140625" customWidth="1"/>
    <col min="10501" max="10501" width="8.44140625" customWidth="1"/>
    <col min="10503" max="10503" width="9.5546875" customWidth="1"/>
    <col min="10504" max="10504" width="6.5546875" customWidth="1"/>
    <col min="10505" max="10505" width="8.88671875" customWidth="1"/>
    <col min="10506" max="10506" width="7.33203125" customWidth="1"/>
    <col min="10507" max="10507" width="6.109375" customWidth="1"/>
    <col min="10508" max="10508" width="7.6640625" customWidth="1"/>
    <col min="10509" max="10509" width="6.109375" customWidth="1"/>
    <col min="10753" max="10753" width="39.6640625" customWidth="1"/>
    <col min="10754" max="10754" width="9.5546875" customWidth="1"/>
    <col min="10755" max="10755" width="8.88671875" customWidth="1"/>
    <col min="10756" max="10756" width="6.44140625" customWidth="1"/>
    <col min="10757" max="10757" width="8.44140625" customWidth="1"/>
    <col min="10759" max="10759" width="9.5546875" customWidth="1"/>
    <col min="10760" max="10760" width="6.5546875" customWidth="1"/>
    <col min="10761" max="10761" width="8.88671875" customWidth="1"/>
    <col min="10762" max="10762" width="7.33203125" customWidth="1"/>
    <col min="10763" max="10763" width="6.109375" customWidth="1"/>
    <col min="10764" max="10764" width="7.6640625" customWidth="1"/>
    <col min="10765" max="10765" width="6.109375" customWidth="1"/>
    <col min="11009" max="11009" width="39.6640625" customWidth="1"/>
    <col min="11010" max="11010" width="9.5546875" customWidth="1"/>
    <col min="11011" max="11011" width="8.88671875" customWidth="1"/>
    <col min="11012" max="11012" width="6.44140625" customWidth="1"/>
    <col min="11013" max="11013" width="8.44140625" customWidth="1"/>
    <col min="11015" max="11015" width="9.5546875" customWidth="1"/>
    <col min="11016" max="11016" width="6.5546875" customWidth="1"/>
    <col min="11017" max="11017" width="8.88671875" customWidth="1"/>
    <col min="11018" max="11018" width="7.33203125" customWidth="1"/>
    <col min="11019" max="11019" width="6.109375" customWidth="1"/>
    <col min="11020" max="11020" width="7.6640625" customWidth="1"/>
    <col min="11021" max="11021" width="6.109375" customWidth="1"/>
    <col min="11265" max="11265" width="39.6640625" customWidth="1"/>
    <col min="11266" max="11266" width="9.5546875" customWidth="1"/>
    <col min="11267" max="11267" width="8.88671875" customWidth="1"/>
    <col min="11268" max="11268" width="6.44140625" customWidth="1"/>
    <col min="11269" max="11269" width="8.44140625" customWidth="1"/>
    <col min="11271" max="11271" width="9.5546875" customWidth="1"/>
    <col min="11272" max="11272" width="6.5546875" customWidth="1"/>
    <col min="11273" max="11273" width="8.88671875" customWidth="1"/>
    <col min="11274" max="11274" width="7.33203125" customWidth="1"/>
    <col min="11275" max="11275" width="6.109375" customWidth="1"/>
    <col min="11276" max="11276" width="7.6640625" customWidth="1"/>
    <col min="11277" max="11277" width="6.109375" customWidth="1"/>
    <col min="11521" max="11521" width="39.6640625" customWidth="1"/>
    <col min="11522" max="11522" width="9.5546875" customWidth="1"/>
    <col min="11523" max="11523" width="8.88671875" customWidth="1"/>
    <col min="11524" max="11524" width="6.44140625" customWidth="1"/>
    <col min="11525" max="11525" width="8.44140625" customWidth="1"/>
    <col min="11527" max="11527" width="9.5546875" customWidth="1"/>
    <col min="11528" max="11528" width="6.5546875" customWidth="1"/>
    <col min="11529" max="11529" width="8.88671875" customWidth="1"/>
    <col min="11530" max="11530" width="7.33203125" customWidth="1"/>
    <col min="11531" max="11531" width="6.109375" customWidth="1"/>
    <col min="11532" max="11532" width="7.6640625" customWidth="1"/>
    <col min="11533" max="11533" width="6.109375" customWidth="1"/>
    <col min="11777" max="11777" width="39.6640625" customWidth="1"/>
    <col min="11778" max="11778" width="9.5546875" customWidth="1"/>
    <col min="11779" max="11779" width="8.88671875" customWidth="1"/>
    <col min="11780" max="11780" width="6.44140625" customWidth="1"/>
    <col min="11781" max="11781" width="8.44140625" customWidth="1"/>
    <col min="11783" max="11783" width="9.5546875" customWidth="1"/>
    <col min="11784" max="11784" width="6.5546875" customWidth="1"/>
    <col min="11785" max="11785" width="8.88671875" customWidth="1"/>
    <col min="11786" max="11786" width="7.33203125" customWidth="1"/>
    <col min="11787" max="11787" width="6.109375" customWidth="1"/>
    <col min="11788" max="11788" width="7.6640625" customWidth="1"/>
    <col min="11789" max="11789" width="6.109375" customWidth="1"/>
    <col min="12033" max="12033" width="39.6640625" customWidth="1"/>
    <col min="12034" max="12034" width="9.5546875" customWidth="1"/>
    <col min="12035" max="12035" width="8.88671875" customWidth="1"/>
    <col min="12036" max="12036" width="6.44140625" customWidth="1"/>
    <col min="12037" max="12037" width="8.44140625" customWidth="1"/>
    <col min="12039" max="12039" width="9.5546875" customWidth="1"/>
    <col min="12040" max="12040" width="6.5546875" customWidth="1"/>
    <col min="12041" max="12041" width="8.88671875" customWidth="1"/>
    <col min="12042" max="12042" width="7.33203125" customWidth="1"/>
    <col min="12043" max="12043" width="6.109375" customWidth="1"/>
    <col min="12044" max="12044" width="7.6640625" customWidth="1"/>
    <col min="12045" max="12045" width="6.109375" customWidth="1"/>
    <col min="12289" max="12289" width="39.6640625" customWidth="1"/>
    <col min="12290" max="12290" width="9.5546875" customWidth="1"/>
    <col min="12291" max="12291" width="8.88671875" customWidth="1"/>
    <col min="12292" max="12292" width="6.44140625" customWidth="1"/>
    <col min="12293" max="12293" width="8.44140625" customWidth="1"/>
    <col min="12295" max="12295" width="9.5546875" customWidth="1"/>
    <col min="12296" max="12296" width="6.5546875" customWidth="1"/>
    <col min="12297" max="12297" width="8.88671875" customWidth="1"/>
    <col min="12298" max="12298" width="7.33203125" customWidth="1"/>
    <col min="12299" max="12299" width="6.109375" customWidth="1"/>
    <col min="12300" max="12300" width="7.6640625" customWidth="1"/>
    <col min="12301" max="12301" width="6.109375" customWidth="1"/>
    <col min="12545" max="12545" width="39.6640625" customWidth="1"/>
    <col min="12546" max="12546" width="9.5546875" customWidth="1"/>
    <col min="12547" max="12547" width="8.88671875" customWidth="1"/>
    <col min="12548" max="12548" width="6.44140625" customWidth="1"/>
    <col min="12549" max="12549" width="8.44140625" customWidth="1"/>
    <col min="12551" max="12551" width="9.5546875" customWidth="1"/>
    <col min="12552" max="12552" width="6.5546875" customWidth="1"/>
    <col min="12553" max="12553" width="8.88671875" customWidth="1"/>
    <col min="12554" max="12554" width="7.33203125" customWidth="1"/>
    <col min="12555" max="12555" width="6.109375" customWidth="1"/>
    <col min="12556" max="12556" width="7.6640625" customWidth="1"/>
    <col min="12557" max="12557" width="6.109375" customWidth="1"/>
    <col min="12801" max="12801" width="39.6640625" customWidth="1"/>
    <col min="12802" max="12802" width="9.5546875" customWidth="1"/>
    <col min="12803" max="12803" width="8.88671875" customWidth="1"/>
    <col min="12804" max="12804" width="6.44140625" customWidth="1"/>
    <col min="12805" max="12805" width="8.44140625" customWidth="1"/>
    <col min="12807" max="12807" width="9.5546875" customWidth="1"/>
    <col min="12808" max="12808" width="6.5546875" customWidth="1"/>
    <col min="12809" max="12809" width="8.88671875" customWidth="1"/>
    <col min="12810" max="12810" width="7.33203125" customWidth="1"/>
    <col min="12811" max="12811" width="6.109375" customWidth="1"/>
    <col min="12812" max="12812" width="7.6640625" customWidth="1"/>
    <col min="12813" max="12813" width="6.109375" customWidth="1"/>
    <col min="13057" max="13057" width="39.6640625" customWidth="1"/>
    <col min="13058" max="13058" width="9.5546875" customWidth="1"/>
    <col min="13059" max="13059" width="8.88671875" customWidth="1"/>
    <col min="13060" max="13060" width="6.44140625" customWidth="1"/>
    <col min="13061" max="13061" width="8.44140625" customWidth="1"/>
    <col min="13063" max="13063" width="9.5546875" customWidth="1"/>
    <col min="13064" max="13064" width="6.5546875" customWidth="1"/>
    <col min="13065" max="13065" width="8.88671875" customWidth="1"/>
    <col min="13066" max="13066" width="7.33203125" customWidth="1"/>
    <col min="13067" max="13067" width="6.109375" customWidth="1"/>
    <col min="13068" max="13068" width="7.6640625" customWidth="1"/>
    <col min="13069" max="13069" width="6.109375" customWidth="1"/>
    <col min="13313" max="13313" width="39.6640625" customWidth="1"/>
    <col min="13314" max="13314" width="9.5546875" customWidth="1"/>
    <col min="13315" max="13315" width="8.88671875" customWidth="1"/>
    <col min="13316" max="13316" width="6.44140625" customWidth="1"/>
    <col min="13317" max="13317" width="8.44140625" customWidth="1"/>
    <col min="13319" max="13319" width="9.5546875" customWidth="1"/>
    <col min="13320" max="13320" width="6.5546875" customWidth="1"/>
    <col min="13321" max="13321" width="8.88671875" customWidth="1"/>
    <col min="13322" max="13322" width="7.33203125" customWidth="1"/>
    <col min="13323" max="13323" width="6.109375" customWidth="1"/>
    <col min="13324" max="13324" width="7.6640625" customWidth="1"/>
    <col min="13325" max="13325" width="6.109375" customWidth="1"/>
    <col min="13569" max="13569" width="39.6640625" customWidth="1"/>
    <col min="13570" max="13570" width="9.5546875" customWidth="1"/>
    <col min="13571" max="13571" width="8.88671875" customWidth="1"/>
    <col min="13572" max="13572" width="6.44140625" customWidth="1"/>
    <col min="13573" max="13573" width="8.44140625" customWidth="1"/>
    <col min="13575" max="13575" width="9.5546875" customWidth="1"/>
    <col min="13576" max="13576" width="6.5546875" customWidth="1"/>
    <col min="13577" max="13577" width="8.88671875" customWidth="1"/>
    <col min="13578" max="13578" width="7.33203125" customWidth="1"/>
    <col min="13579" max="13579" width="6.109375" customWidth="1"/>
    <col min="13580" max="13580" width="7.6640625" customWidth="1"/>
    <col min="13581" max="13581" width="6.109375" customWidth="1"/>
    <col min="13825" max="13825" width="39.6640625" customWidth="1"/>
    <col min="13826" max="13826" width="9.5546875" customWidth="1"/>
    <col min="13827" max="13827" width="8.88671875" customWidth="1"/>
    <col min="13828" max="13828" width="6.44140625" customWidth="1"/>
    <col min="13829" max="13829" width="8.44140625" customWidth="1"/>
    <col min="13831" max="13831" width="9.5546875" customWidth="1"/>
    <col min="13832" max="13832" width="6.5546875" customWidth="1"/>
    <col min="13833" max="13833" width="8.88671875" customWidth="1"/>
    <col min="13834" max="13834" width="7.33203125" customWidth="1"/>
    <col min="13835" max="13835" width="6.109375" customWidth="1"/>
    <col min="13836" max="13836" width="7.6640625" customWidth="1"/>
    <col min="13837" max="13837" width="6.109375" customWidth="1"/>
    <col min="14081" max="14081" width="39.6640625" customWidth="1"/>
    <col min="14082" max="14082" width="9.5546875" customWidth="1"/>
    <col min="14083" max="14083" width="8.88671875" customWidth="1"/>
    <col min="14084" max="14084" width="6.44140625" customWidth="1"/>
    <col min="14085" max="14085" width="8.44140625" customWidth="1"/>
    <col min="14087" max="14087" width="9.5546875" customWidth="1"/>
    <col min="14088" max="14088" width="6.5546875" customWidth="1"/>
    <col min="14089" max="14089" width="8.88671875" customWidth="1"/>
    <col min="14090" max="14090" width="7.33203125" customWidth="1"/>
    <col min="14091" max="14091" width="6.109375" customWidth="1"/>
    <col min="14092" max="14092" width="7.6640625" customWidth="1"/>
    <col min="14093" max="14093" width="6.109375" customWidth="1"/>
    <col min="14337" max="14337" width="39.6640625" customWidth="1"/>
    <col min="14338" max="14338" width="9.5546875" customWidth="1"/>
    <col min="14339" max="14339" width="8.88671875" customWidth="1"/>
    <col min="14340" max="14340" width="6.44140625" customWidth="1"/>
    <col min="14341" max="14341" width="8.44140625" customWidth="1"/>
    <col min="14343" max="14343" width="9.5546875" customWidth="1"/>
    <col min="14344" max="14344" width="6.5546875" customWidth="1"/>
    <col min="14345" max="14345" width="8.88671875" customWidth="1"/>
    <col min="14346" max="14346" width="7.33203125" customWidth="1"/>
    <col min="14347" max="14347" width="6.109375" customWidth="1"/>
    <col min="14348" max="14348" width="7.6640625" customWidth="1"/>
    <col min="14349" max="14349" width="6.109375" customWidth="1"/>
    <col min="14593" max="14593" width="39.6640625" customWidth="1"/>
    <col min="14594" max="14594" width="9.5546875" customWidth="1"/>
    <col min="14595" max="14595" width="8.88671875" customWidth="1"/>
    <col min="14596" max="14596" width="6.44140625" customWidth="1"/>
    <col min="14597" max="14597" width="8.44140625" customWidth="1"/>
    <col min="14599" max="14599" width="9.5546875" customWidth="1"/>
    <col min="14600" max="14600" width="6.5546875" customWidth="1"/>
    <col min="14601" max="14601" width="8.88671875" customWidth="1"/>
    <col min="14602" max="14602" width="7.33203125" customWidth="1"/>
    <col min="14603" max="14603" width="6.109375" customWidth="1"/>
    <col min="14604" max="14604" width="7.6640625" customWidth="1"/>
    <col min="14605" max="14605" width="6.109375" customWidth="1"/>
    <col min="14849" max="14849" width="39.6640625" customWidth="1"/>
    <col min="14850" max="14850" width="9.5546875" customWidth="1"/>
    <col min="14851" max="14851" width="8.88671875" customWidth="1"/>
    <col min="14852" max="14852" width="6.44140625" customWidth="1"/>
    <col min="14853" max="14853" width="8.44140625" customWidth="1"/>
    <col min="14855" max="14855" width="9.5546875" customWidth="1"/>
    <col min="14856" max="14856" width="6.5546875" customWidth="1"/>
    <col min="14857" max="14857" width="8.88671875" customWidth="1"/>
    <col min="14858" max="14858" width="7.33203125" customWidth="1"/>
    <col min="14859" max="14859" width="6.109375" customWidth="1"/>
    <col min="14860" max="14860" width="7.6640625" customWidth="1"/>
    <col min="14861" max="14861" width="6.109375" customWidth="1"/>
    <col min="15105" max="15105" width="39.6640625" customWidth="1"/>
    <col min="15106" max="15106" width="9.5546875" customWidth="1"/>
    <col min="15107" max="15107" width="8.88671875" customWidth="1"/>
    <col min="15108" max="15108" width="6.44140625" customWidth="1"/>
    <col min="15109" max="15109" width="8.44140625" customWidth="1"/>
    <col min="15111" max="15111" width="9.5546875" customWidth="1"/>
    <col min="15112" max="15112" width="6.5546875" customWidth="1"/>
    <col min="15113" max="15113" width="8.88671875" customWidth="1"/>
    <col min="15114" max="15114" width="7.33203125" customWidth="1"/>
    <col min="15115" max="15115" width="6.109375" customWidth="1"/>
    <col min="15116" max="15116" width="7.6640625" customWidth="1"/>
    <col min="15117" max="15117" width="6.109375" customWidth="1"/>
    <col min="15361" max="15361" width="39.6640625" customWidth="1"/>
    <col min="15362" max="15362" width="9.5546875" customWidth="1"/>
    <col min="15363" max="15363" width="8.88671875" customWidth="1"/>
    <col min="15364" max="15364" width="6.44140625" customWidth="1"/>
    <col min="15365" max="15365" width="8.44140625" customWidth="1"/>
    <col min="15367" max="15367" width="9.5546875" customWidth="1"/>
    <col min="15368" max="15368" width="6.5546875" customWidth="1"/>
    <col min="15369" max="15369" width="8.88671875" customWidth="1"/>
    <col min="15370" max="15370" width="7.33203125" customWidth="1"/>
    <col min="15371" max="15371" width="6.109375" customWidth="1"/>
    <col min="15372" max="15372" width="7.6640625" customWidth="1"/>
    <col min="15373" max="15373" width="6.109375" customWidth="1"/>
    <col min="15617" max="15617" width="39.6640625" customWidth="1"/>
    <col min="15618" max="15618" width="9.5546875" customWidth="1"/>
    <col min="15619" max="15619" width="8.88671875" customWidth="1"/>
    <col min="15620" max="15620" width="6.44140625" customWidth="1"/>
    <col min="15621" max="15621" width="8.44140625" customWidth="1"/>
    <col min="15623" max="15623" width="9.5546875" customWidth="1"/>
    <col min="15624" max="15624" width="6.5546875" customWidth="1"/>
    <col min="15625" max="15625" width="8.88671875" customWidth="1"/>
    <col min="15626" max="15626" width="7.33203125" customWidth="1"/>
    <col min="15627" max="15627" width="6.109375" customWidth="1"/>
    <col min="15628" max="15628" width="7.6640625" customWidth="1"/>
    <col min="15629" max="15629" width="6.109375" customWidth="1"/>
    <col min="15873" max="15873" width="39.6640625" customWidth="1"/>
    <col min="15874" max="15874" width="9.5546875" customWidth="1"/>
    <col min="15875" max="15875" width="8.88671875" customWidth="1"/>
    <col min="15876" max="15876" width="6.44140625" customWidth="1"/>
    <col min="15877" max="15877" width="8.44140625" customWidth="1"/>
    <col min="15879" max="15879" width="9.5546875" customWidth="1"/>
    <col min="15880" max="15880" width="6.5546875" customWidth="1"/>
    <col min="15881" max="15881" width="8.88671875" customWidth="1"/>
    <col min="15882" max="15882" width="7.33203125" customWidth="1"/>
    <col min="15883" max="15883" width="6.109375" customWidth="1"/>
    <col min="15884" max="15884" width="7.6640625" customWidth="1"/>
    <col min="15885" max="15885" width="6.109375" customWidth="1"/>
    <col min="16129" max="16129" width="39.6640625" customWidth="1"/>
    <col min="16130" max="16130" width="9.5546875" customWidth="1"/>
    <col min="16131" max="16131" width="8.88671875" customWidth="1"/>
    <col min="16132" max="16132" width="6.44140625" customWidth="1"/>
    <col min="16133" max="16133" width="8.44140625" customWidth="1"/>
    <col min="16135" max="16135" width="9.5546875" customWidth="1"/>
    <col min="16136" max="16136" width="6.5546875" customWidth="1"/>
    <col min="16137" max="16137" width="8.88671875" customWidth="1"/>
    <col min="16138" max="16138" width="7.33203125" customWidth="1"/>
    <col min="16139" max="16139" width="6.109375" customWidth="1"/>
    <col min="16140" max="16140" width="7.6640625" customWidth="1"/>
    <col min="16141" max="16141" width="6.109375" customWidth="1"/>
  </cols>
  <sheetData>
    <row r="1" spans="1:13" ht="15.75" customHeight="1">
      <c r="A1" s="988" t="s">
        <v>653</v>
      </c>
      <c r="B1" s="988"/>
      <c r="C1" s="988"/>
      <c r="D1" s="988"/>
      <c r="E1" s="988"/>
      <c r="F1" s="988"/>
      <c r="G1" s="988"/>
      <c r="H1" s="988"/>
      <c r="I1" s="988"/>
      <c r="J1" s="988"/>
      <c r="K1" s="988"/>
      <c r="L1" s="988"/>
      <c r="M1" s="988"/>
    </row>
    <row r="2" spans="1:13" ht="5.4" customHeight="1">
      <c r="A2" s="1126"/>
      <c r="B2" s="1126"/>
      <c r="C2" s="1126"/>
      <c r="D2" s="1126"/>
      <c r="E2" s="1126"/>
      <c r="F2" s="1126"/>
      <c r="G2" s="1126"/>
      <c r="H2" s="1126"/>
      <c r="I2" s="1126"/>
    </row>
    <row r="3" spans="1:13" s="294" customFormat="1" ht="27.6" customHeight="1">
      <c r="A3" s="1111" t="s">
        <v>654</v>
      </c>
      <c r="B3" s="1127" t="s">
        <v>655</v>
      </c>
      <c r="C3" s="1127"/>
      <c r="D3" s="1127"/>
      <c r="E3" s="1127"/>
      <c r="F3" s="1127"/>
      <c r="G3" s="1127"/>
      <c r="H3" s="1127"/>
      <c r="I3" s="1127"/>
      <c r="J3" s="1127" t="s">
        <v>656</v>
      </c>
      <c r="K3" s="1127"/>
      <c r="L3" s="1127"/>
      <c r="M3" s="1127"/>
    </row>
    <row r="4" spans="1:13" s="294" customFormat="1" ht="14.4" customHeight="1">
      <c r="A4" s="1111"/>
      <c r="B4" s="1128">
        <v>2019</v>
      </c>
      <c r="C4" s="1129"/>
      <c r="D4" s="1129"/>
      <c r="E4" s="1130"/>
      <c r="F4" s="1128">
        <v>2020</v>
      </c>
      <c r="G4" s="1129"/>
      <c r="H4" s="1129"/>
      <c r="I4" s="1130"/>
      <c r="J4" s="1131">
        <v>2019</v>
      </c>
      <c r="K4" s="1131"/>
      <c r="L4" s="1131">
        <v>2020</v>
      </c>
      <c r="M4" s="1131"/>
    </row>
    <row r="5" spans="1:13" s="295" customFormat="1" ht="38.4" customHeight="1">
      <c r="A5" s="1111"/>
      <c r="B5" s="315" t="s">
        <v>439</v>
      </c>
      <c r="C5" s="316" t="s">
        <v>657</v>
      </c>
      <c r="D5" s="315" t="s">
        <v>658</v>
      </c>
      <c r="E5" s="317" t="s">
        <v>659</v>
      </c>
      <c r="F5" s="315" t="s">
        <v>439</v>
      </c>
      <c r="G5" s="316" t="s">
        <v>657</v>
      </c>
      <c r="H5" s="315" t="s">
        <v>658</v>
      </c>
      <c r="I5" s="317" t="s">
        <v>659</v>
      </c>
      <c r="J5" s="315" t="s">
        <v>439</v>
      </c>
      <c r="K5" s="315" t="s">
        <v>658</v>
      </c>
      <c r="L5" s="315" t="s">
        <v>439</v>
      </c>
      <c r="M5" s="315" t="s">
        <v>658</v>
      </c>
    </row>
    <row r="6" spans="1:13" ht="21" customHeight="1">
      <c r="A6" s="318" t="s">
        <v>660</v>
      </c>
      <c r="B6" s="319">
        <v>54414</v>
      </c>
      <c r="C6" s="320">
        <v>100</v>
      </c>
      <c r="D6" s="319">
        <v>4985</v>
      </c>
      <c r="E6" s="320">
        <v>100</v>
      </c>
      <c r="F6" s="319">
        <v>44677</v>
      </c>
      <c r="G6" s="320">
        <v>100</v>
      </c>
      <c r="H6" s="319">
        <v>4457</v>
      </c>
      <c r="I6" s="320">
        <v>100</v>
      </c>
      <c r="J6" s="321">
        <v>778</v>
      </c>
      <c r="K6" s="321">
        <v>21</v>
      </c>
      <c r="L6" s="321">
        <v>820</v>
      </c>
      <c r="M6" s="321">
        <v>12</v>
      </c>
    </row>
    <row r="7" spans="1:13" ht="21" customHeight="1">
      <c r="A7" s="322" t="s">
        <v>661</v>
      </c>
      <c r="B7" s="323">
        <v>934</v>
      </c>
      <c r="C7" s="324">
        <v>1.7</v>
      </c>
      <c r="D7" s="323">
        <v>60</v>
      </c>
      <c r="E7" s="324">
        <v>1</v>
      </c>
      <c r="F7" s="323">
        <v>699</v>
      </c>
      <c r="G7" s="324">
        <v>1.6</v>
      </c>
      <c r="H7" s="323">
        <v>64</v>
      </c>
      <c r="I7" s="324">
        <v>1</v>
      </c>
      <c r="J7" s="325">
        <v>72</v>
      </c>
      <c r="K7" s="325">
        <v>4</v>
      </c>
      <c r="L7" s="325">
        <v>92</v>
      </c>
      <c r="M7" s="325">
        <v>1</v>
      </c>
    </row>
    <row r="8" spans="1:13" ht="21" customHeight="1">
      <c r="A8" s="322" t="s">
        <v>662</v>
      </c>
      <c r="B8" s="323">
        <v>277</v>
      </c>
      <c r="C8" s="324">
        <v>0.5</v>
      </c>
      <c r="D8" s="323">
        <v>1</v>
      </c>
      <c r="E8" s="326">
        <v>0.02</v>
      </c>
      <c r="F8" s="323">
        <v>135</v>
      </c>
      <c r="G8" s="324">
        <v>0.3</v>
      </c>
      <c r="H8" s="327" t="s">
        <v>303</v>
      </c>
      <c r="I8" s="327" t="s">
        <v>303</v>
      </c>
      <c r="J8" s="325">
        <v>1</v>
      </c>
      <c r="K8" s="327" t="s">
        <v>303</v>
      </c>
      <c r="L8" s="327" t="s">
        <v>303</v>
      </c>
      <c r="M8" s="327" t="s">
        <v>303</v>
      </c>
    </row>
    <row r="9" spans="1:13" ht="21" customHeight="1">
      <c r="A9" s="322" t="s">
        <v>663</v>
      </c>
      <c r="B9" s="323">
        <v>3590</v>
      </c>
      <c r="C9" s="324">
        <v>6.6</v>
      </c>
      <c r="D9" s="323">
        <v>448</v>
      </c>
      <c r="E9" s="324">
        <v>9</v>
      </c>
      <c r="F9" s="323">
        <v>2257</v>
      </c>
      <c r="G9" s="324">
        <v>5.0999999999999996</v>
      </c>
      <c r="H9" s="323">
        <v>500</v>
      </c>
      <c r="I9" s="324">
        <v>11</v>
      </c>
      <c r="J9" s="327" t="s">
        <v>303</v>
      </c>
      <c r="K9" s="327" t="s">
        <v>303</v>
      </c>
      <c r="L9" s="327" t="s">
        <v>303</v>
      </c>
      <c r="M9" s="327" t="s">
        <v>303</v>
      </c>
    </row>
    <row r="10" spans="1:13" ht="21" customHeight="1">
      <c r="A10" s="322" t="s">
        <v>664</v>
      </c>
      <c r="B10" s="323">
        <v>2232</v>
      </c>
      <c r="C10" s="324">
        <v>4.0999999999999996</v>
      </c>
      <c r="D10" s="323">
        <v>871</v>
      </c>
      <c r="E10" s="324">
        <v>17</v>
      </c>
      <c r="F10" s="323">
        <v>1103</v>
      </c>
      <c r="G10" s="324">
        <v>2.5</v>
      </c>
      <c r="H10" s="323">
        <v>506</v>
      </c>
      <c r="I10" s="324">
        <v>11</v>
      </c>
      <c r="J10" s="325">
        <v>3</v>
      </c>
      <c r="K10" s="327" t="s">
        <v>303</v>
      </c>
      <c r="L10" s="325">
        <v>3</v>
      </c>
      <c r="M10" s="327" t="s">
        <v>303</v>
      </c>
    </row>
    <row r="11" spans="1:13" ht="21" customHeight="1">
      <c r="A11" s="322" t="s">
        <v>665</v>
      </c>
      <c r="B11" s="323">
        <v>727</v>
      </c>
      <c r="C11" s="324">
        <v>1.3</v>
      </c>
      <c r="D11" s="323">
        <v>14</v>
      </c>
      <c r="E11" s="324">
        <v>0.3</v>
      </c>
      <c r="F11" s="323">
        <v>682</v>
      </c>
      <c r="G11" s="324">
        <v>1.5</v>
      </c>
      <c r="H11" s="323">
        <v>10</v>
      </c>
      <c r="I11" s="324">
        <v>0.2</v>
      </c>
      <c r="J11" s="325">
        <v>47</v>
      </c>
      <c r="K11" s="325">
        <v>1</v>
      </c>
      <c r="L11" s="325">
        <v>57</v>
      </c>
      <c r="M11" s="327" t="s">
        <v>303</v>
      </c>
    </row>
    <row r="12" spans="1:13" ht="21" customHeight="1">
      <c r="A12" s="322" t="s">
        <v>666</v>
      </c>
      <c r="B12" s="323">
        <v>5286</v>
      </c>
      <c r="C12" s="324">
        <v>9.6999999999999993</v>
      </c>
      <c r="D12" s="323">
        <v>350</v>
      </c>
      <c r="E12" s="324">
        <v>7</v>
      </c>
      <c r="F12" s="323">
        <v>4832</v>
      </c>
      <c r="G12" s="324">
        <v>10.8</v>
      </c>
      <c r="H12" s="323">
        <v>259</v>
      </c>
      <c r="I12" s="324">
        <v>6</v>
      </c>
      <c r="J12" s="325">
        <v>115</v>
      </c>
      <c r="K12" s="325">
        <v>14</v>
      </c>
      <c r="L12" s="325">
        <v>119</v>
      </c>
      <c r="M12" s="325">
        <v>5</v>
      </c>
    </row>
    <row r="13" spans="1:13" ht="21" customHeight="1">
      <c r="A13" s="322" t="s">
        <v>667</v>
      </c>
      <c r="B13" s="323">
        <v>1405</v>
      </c>
      <c r="C13" s="324">
        <v>2.6</v>
      </c>
      <c r="D13" s="323">
        <v>6</v>
      </c>
      <c r="E13" s="324">
        <v>0</v>
      </c>
      <c r="F13" s="323">
        <v>1927</v>
      </c>
      <c r="G13" s="324">
        <v>4.3</v>
      </c>
      <c r="H13" s="323">
        <v>4</v>
      </c>
      <c r="I13" s="326">
        <v>0.08</v>
      </c>
      <c r="J13" s="325">
        <v>47</v>
      </c>
      <c r="K13" s="327" t="s">
        <v>303</v>
      </c>
      <c r="L13" s="325">
        <v>53</v>
      </c>
      <c r="M13" s="327" t="s">
        <v>303</v>
      </c>
    </row>
    <row r="14" spans="1:13" ht="21" customHeight="1">
      <c r="A14" s="322" t="s">
        <v>668</v>
      </c>
      <c r="B14" s="323">
        <v>8603</v>
      </c>
      <c r="C14" s="324">
        <v>15.8</v>
      </c>
      <c r="D14" s="323">
        <v>945</v>
      </c>
      <c r="E14" s="324">
        <v>19</v>
      </c>
      <c r="F14" s="323">
        <v>6474</v>
      </c>
      <c r="G14" s="324">
        <v>14.5</v>
      </c>
      <c r="H14" s="323">
        <v>805</v>
      </c>
      <c r="I14" s="324">
        <v>18</v>
      </c>
      <c r="J14" s="325">
        <v>329</v>
      </c>
      <c r="K14" s="325">
        <v>2</v>
      </c>
      <c r="L14" s="325">
        <v>338</v>
      </c>
      <c r="M14" s="325">
        <v>6</v>
      </c>
    </row>
    <row r="15" spans="1:13" ht="21" customHeight="1">
      <c r="A15" s="322" t="s">
        <v>669</v>
      </c>
      <c r="B15" s="323">
        <v>944</v>
      </c>
      <c r="C15" s="324">
        <v>1.7</v>
      </c>
      <c r="D15" s="323">
        <v>17</v>
      </c>
      <c r="E15" s="324">
        <v>0.3</v>
      </c>
      <c r="F15" s="323">
        <v>752</v>
      </c>
      <c r="G15" s="324">
        <v>1.7</v>
      </c>
      <c r="H15" s="323">
        <v>20</v>
      </c>
      <c r="I15" s="324">
        <v>0.4</v>
      </c>
      <c r="J15" s="325">
        <v>23</v>
      </c>
      <c r="K15" s="327" t="s">
        <v>303</v>
      </c>
      <c r="L15" s="325">
        <v>16</v>
      </c>
      <c r="M15" s="327" t="s">
        <v>303</v>
      </c>
    </row>
    <row r="16" spans="1:13" ht="21" customHeight="1">
      <c r="A16" s="322" t="s">
        <v>670</v>
      </c>
      <c r="B16" s="323">
        <v>1241</v>
      </c>
      <c r="C16" s="324">
        <v>2.2999999999999998</v>
      </c>
      <c r="D16" s="323">
        <v>603</v>
      </c>
      <c r="E16" s="324">
        <v>12</v>
      </c>
      <c r="F16" s="323">
        <v>961</v>
      </c>
      <c r="G16" s="324">
        <v>2.2000000000000002</v>
      </c>
      <c r="H16" s="323">
        <v>540</v>
      </c>
      <c r="I16" s="324">
        <v>12</v>
      </c>
      <c r="J16" s="325">
        <v>1</v>
      </c>
      <c r="K16" s="327" t="s">
        <v>303</v>
      </c>
      <c r="L16" s="325">
        <v>1</v>
      </c>
      <c r="M16" s="327" t="s">
        <v>303</v>
      </c>
    </row>
    <row r="17" spans="1:13" ht="21" customHeight="1">
      <c r="A17" s="322" t="s">
        <v>671</v>
      </c>
      <c r="B17" s="319" t="s">
        <v>303</v>
      </c>
      <c r="C17" s="327" t="s">
        <v>303</v>
      </c>
      <c r="D17" s="327" t="s">
        <v>303</v>
      </c>
      <c r="E17" s="327" t="s">
        <v>303</v>
      </c>
      <c r="F17" s="327" t="s">
        <v>303</v>
      </c>
      <c r="G17" s="327" t="s">
        <v>303</v>
      </c>
      <c r="H17" s="327" t="s">
        <v>303</v>
      </c>
      <c r="I17" s="327" t="s">
        <v>303</v>
      </c>
      <c r="J17" s="327" t="s">
        <v>303</v>
      </c>
      <c r="K17" s="327" t="s">
        <v>303</v>
      </c>
      <c r="L17" s="327" t="s">
        <v>303</v>
      </c>
      <c r="M17" s="327" t="s">
        <v>303</v>
      </c>
    </row>
    <row r="18" spans="1:13" ht="21" customHeight="1">
      <c r="A18" s="322" t="s">
        <v>672</v>
      </c>
      <c r="B18" s="323">
        <v>8380</v>
      </c>
      <c r="C18" s="324">
        <v>15.4</v>
      </c>
      <c r="D18" s="323">
        <v>45</v>
      </c>
      <c r="E18" s="324">
        <v>1</v>
      </c>
      <c r="F18" s="323">
        <v>6301</v>
      </c>
      <c r="G18" s="324">
        <v>14.1</v>
      </c>
      <c r="H18" s="323">
        <v>29</v>
      </c>
      <c r="I18" s="324">
        <v>0.6</v>
      </c>
      <c r="J18" s="325">
        <v>6</v>
      </c>
      <c r="K18" s="327" t="s">
        <v>303</v>
      </c>
      <c r="L18" s="325">
        <v>5</v>
      </c>
      <c r="M18" s="327" t="s">
        <v>303</v>
      </c>
    </row>
    <row r="19" spans="1:13" ht="21" customHeight="1">
      <c r="A19" s="322" t="s">
        <v>673</v>
      </c>
      <c r="B19" s="323">
        <v>6981</v>
      </c>
      <c r="C19" s="324">
        <v>12.8</v>
      </c>
      <c r="D19" s="323">
        <v>17</v>
      </c>
      <c r="E19" s="324">
        <v>0.3</v>
      </c>
      <c r="F19" s="323">
        <v>7552</v>
      </c>
      <c r="G19" s="324">
        <v>16.899999999999999</v>
      </c>
      <c r="H19" s="323">
        <v>29</v>
      </c>
      <c r="I19" s="324">
        <v>0.6</v>
      </c>
      <c r="J19" s="327" t="s">
        <v>303</v>
      </c>
      <c r="K19" s="327" t="s">
        <v>303</v>
      </c>
      <c r="L19" s="327" t="s">
        <v>303</v>
      </c>
      <c r="M19" s="327" t="s">
        <v>303</v>
      </c>
    </row>
    <row r="20" spans="1:13" ht="21" customHeight="1">
      <c r="A20" s="322" t="s">
        <v>674</v>
      </c>
      <c r="B20" s="323">
        <v>6755</v>
      </c>
      <c r="C20" s="324">
        <v>12.4</v>
      </c>
      <c r="D20" s="323">
        <v>584</v>
      </c>
      <c r="E20" s="324">
        <v>12</v>
      </c>
      <c r="F20" s="323">
        <v>5709</v>
      </c>
      <c r="G20" s="324">
        <v>12.8</v>
      </c>
      <c r="H20" s="323">
        <v>729</v>
      </c>
      <c r="I20" s="324">
        <v>16</v>
      </c>
      <c r="J20" s="325">
        <v>93</v>
      </c>
      <c r="K20" s="327" t="s">
        <v>303</v>
      </c>
      <c r="L20" s="325">
        <v>91</v>
      </c>
      <c r="M20" s="327" t="s">
        <v>303</v>
      </c>
    </row>
    <row r="21" spans="1:13" ht="21" customHeight="1">
      <c r="A21" s="322" t="s">
        <v>675</v>
      </c>
      <c r="B21" s="323">
        <v>846</v>
      </c>
      <c r="C21" s="324">
        <v>1.6</v>
      </c>
      <c r="D21" s="323">
        <v>6</v>
      </c>
      <c r="E21" s="324">
        <v>0.1</v>
      </c>
      <c r="F21" s="323">
        <v>498</v>
      </c>
      <c r="G21" s="324">
        <v>1.1000000000000001</v>
      </c>
      <c r="H21" s="323">
        <v>10</v>
      </c>
      <c r="I21" s="324">
        <v>0.2</v>
      </c>
      <c r="J21" s="327" t="s">
        <v>303</v>
      </c>
      <c r="K21" s="327" t="s">
        <v>303</v>
      </c>
      <c r="L21" s="327" t="s">
        <v>303</v>
      </c>
      <c r="M21" s="327" t="s">
        <v>303</v>
      </c>
    </row>
    <row r="22" spans="1:13" ht="21" customHeight="1">
      <c r="A22" s="322" t="s">
        <v>676</v>
      </c>
      <c r="B22" s="323">
        <v>5313</v>
      </c>
      <c r="C22" s="324">
        <v>9.8000000000000007</v>
      </c>
      <c r="D22" s="323">
        <v>992</v>
      </c>
      <c r="E22" s="324">
        <v>20</v>
      </c>
      <c r="F22" s="323">
        <v>3812</v>
      </c>
      <c r="G22" s="324">
        <v>8.5</v>
      </c>
      <c r="H22" s="323">
        <v>928</v>
      </c>
      <c r="I22" s="324">
        <v>21</v>
      </c>
      <c r="J22" s="325">
        <v>31</v>
      </c>
      <c r="K22" s="327" t="s">
        <v>303</v>
      </c>
      <c r="L22" s="325">
        <v>33</v>
      </c>
      <c r="M22" s="327" t="s">
        <v>303</v>
      </c>
    </row>
    <row r="23" spans="1:13" ht="21" customHeight="1">
      <c r="A23" s="328" t="s">
        <v>677</v>
      </c>
      <c r="B23" s="323">
        <v>17</v>
      </c>
      <c r="C23" s="324">
        <v>0.03</v>
      </c>
      <c r="D23" s="323">
        <v>1</v>
      </c>
      <c r="E23" s="326">
        <v>0.02</v>
      </c>
      <c r="F23" s="323">
        <v>13</v>
      </c>
      <c r="G23" s="326">
        <v>0.02</v>
      </c>
      <c r="H23" s="327" t="s">
        <v>303</v>
      </c>
      <c r="I23" s="327" t="s">
        <v>303</v>
      </c>
      <c r="J23" s="329" t="s">
        <v>303</v>
      </c>
      <c r="K23" s="329" t="s">
        <v>303</v>
      </c>
      <c r="L23" s="325">
        <v>3</v>
      </c>
      <c r="M23" s="327" t="s">
        <v>303</v>
      </c>
    </row>
    <row r="24" spans="1:13" ht="21" customHeight="1">
      <c r="A24" s="328" t="s">
        <v>678</v>
      </c>
      <c r="B24" s="323">
        <v>47</v>
      </c>
      <c r="C24" s="324">
        <v>0.09</v>
      </c>
      <c r="D24" s="319" t="s">
        <v>303</v>
      </c>
      <c r="E24" s="327" t="s">
        <v>303</v>
      </c>
      <c r="F24" s="323">
        <v>11</v>
      </c>
      <c r="G24" s="326">
        <v>0.02</v>
      </c>
      <c r="H24" s="327" t="s">
        <v>303</v>
      </c>
      <c r="I24" s="327" t="s">
        <v>303</v>
      </c>
      <c r="J24" s="329" t="s">
        <v>303</v>
      </c>
      <c r="K24" s="329" t="s">
        <v>303</v>
      </c>
      <c r="L24" s="325">
        <v>1</v>
      </c>
      <c r="M24" s="329" t="s">
        <v>303</v>
      </c>
    </row>
    <row r="25" spans="1:13" ht="21" customHeight="1">
      <c r="A25" s="328" t="s">
        <v>679</v>
      </c>
      <c r="B25" s="323">
        <v>218</v>
      </c>
      <c r="C25" s="324">
        <v>0.4</v>
      </c>
      <c r="D25" s="319" t="s">
        <v>303</v>
      </c>
      <c r="E25" s="327" t="s">
        <v>303</v>
      </c>
      <c r="F25" s="323">
        <v>99</v>
      </c>
      <c r="G25" s="324">
        <v>0.2</v>
      </c>
      <c r="H25" s="327" t="s">
        <v>303</v>
      </c>
      <c r="I25" s="327" t="s">
        <v>303</v>
      </c>
      <c r="J25" s="329" t="s">
        <v>303</v>
      </c>
      <c r="K25" s="329" t="s">
        <v>303</v>
      </c>
      <c r="L25" s="325">
        <v>1</v>
      </c>
      <c r="M25" s="329" t="s">
        <v>303</v>
      </c>
    </row>
    <row r="26" spans="1:13" ht="21" customHeight="1">
      <c r="A26" s="330" t="s">
        <v>680</v>
      </c>
      <c r="B26" s="323">
        <v>618</v>
      </c>
      <c r="C26" s="324">
        <v>1.1000000000000001</v>
      </c>
      <c r="D26" s="323">
        <v>25</v>
      </c>
      <c r="E26" s="324">
        <v>0.5</v>
      </c>
      <c r="F26" s="323">
        <v>860</v>
      </c>
      <c r="G26" s="324">
        <v>1.9</v>
      </c>
      <c r="H26" s="323">
        <v>24</v>
      </c>
      <c r="I26" s="324">
        <v>0.5</v>
      </c>
      <c r="J26" s="325">
        <v>10</v>
      </c>
      <c r="K26" s="327" t="s">
        <v>303</v>
      </c>
      <c r="L26" s="325">
        <v>7</v>
      </c>
      <c r="M26" s="329" t="s">
        <v>303</v>
      </c>
    </row>
  </sheetData>
  <mergeCells count="9">
    <mergeCell ref="A1:M1"/>
    <mergeCell ref="A2:I2"/>
    <mergeCell ref="A3:A5"/>
    <mergeCell ref="B3:I3"/>
    <mergeCell ref="J3:M3"/>
    <mergeCell ref="B4:E4"/>
    <mergeCell ref="F4:I4"/>
    <mergeCell ref="J4:K4"/>
    <mergeCell ref="L4:M4"/>
  </mergeCells>
  <printOptions horizontalCentered="1"/>
  <pageMargins left="0.59055118110236215" right="0.59055118110236215" top="0.39370078740157483" bottom="0.78740157480314965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4"/>
  <sheetViews>
    <sheetView topLeftCell="A7" zoomScaleNormal="100" workbookViewId="0">
      <selection activeCell="A17" sqref="A17:XFD18"/>
    </sheetView>
  </sheetViews>
  <sheetFormatPr defaultColWidth="8.88671875" defaultRowHeight="13.2"/>
  <cols>
    <col min="1" max="1" width="89.33203125" style="21" customWidth="1"/>
    <col min="2" max="16384" width="8.88671875" style="21"/>
  </cols>
  <sheetData>
    <row r="1" spans="1:3" ht="20.399999999999999">
      <c r="A1" s="3" t="s">
        <v>9</v>
      </c>
    </row>
    <row r="2" spans="1:3" ht="20.399999999999999">
      <c r="A2" s="3"/>
    </row>
    <row r="3" spans="1:3" ht="20.399999999999999">
      <c r="A3" s="4"/>
    </row>
    <row r="4" spans="1:3" ht="135" customHeight="1">
      <c r="A4" s="5" t="s">
        <v>23</v>
      </c>
    </row>
    <row r="5" spans="1:3" ht="64.2" customHeight="1">
      <c r="A5" s="6" t="s">
        <v>24</v>
      </c>
    </row>
    <row r="6" spans="1:3" ht="6.6" customHeight="1">
      <c r="A6" s="6"/>
    </row>
    <row r="7" spans="1:3" ht="127.95" customHeight="1">
      <c r="A7" s="22" t="s">
        <v>10</v>
      </c>
    </row>
    <row r="8" spans="1:3" ht="18">
      <c r="A8" s="7"/>
    </row>
    <row r="9" spans="1:3" ht="15.6">
      <c r="A9" s="8" t="s">
        <v>11</v>
      </c>
    </row>
    <row r="10" spans="1:3" ht="31.2">
      <c r="A10" s="9" t="s">
        <v>25</v>
      </c>
    </row>
    <row r="11" spans="1:3" ht="18">
      <c r="A11" s="7"/>
    </row>
    <row r="12" spans="1:3" ht="15.6">
      <c r="A12" s="10" t="s">
        <v>12</v>
      </c>
    </row>
    <row r="13" spans="1:3" ht="15.6">
      <c r="A13" s="17"/>
      <c r="B13" s="987"/>
      <c r="C13" s="11"/>
    </row>
    <row r="14" spans="1:3" ht="15.6">
      <c r="A14" s="12" t="s">
        <v>13</v>
      </c>
      <c r="B14" s="987"/>
      <c r="C14" s="11"/>
    </row>
    <row r="15" spans="1:3" ht="15.6">
      <c r="A15" s="11" t="s">
        <v>14</v>
      </c>
      <c r="B15" s="17"/>
      <c r="C15" s="11"/>
    </row>
    <row r="16" spans="1:3" ht="15.6">
      <c r="A16" s="11" t="s">
        <v>15</v>
      </c>
      <c r="B16" s="17"/>
      <c r="C16" s="11"/>
    </row>
    <row r="17" spans="1:1" ht="15.6">
      <c r="A17" s="11" t="s">
        <v>43</v>
      </c>
    </row>
    <row r="18" spans="1:1" ht="18">
      <c r="A18" s="7"/>
    </row>
    <row r="19" spans="1:1" ht="18">
      <c r="A19" s="7"/>
    </row>
    <row r="20" spans="1:1" ht="18">
      <c r="A20" s="7"/>
    </row>
    <row r="21" spans="1:1" ht="18">
      <c r="A21" s="7"/>
    </row>
    <row r="22" spans="1:1" ht="18">
      <c r="A22" s="7"/>
    </row>
    <row r="23" spans="1:1" ht="18">
      <c r="A23" s="7" t="s">
        <v>16</v>
      </c>
    </row>
    <row r="24" spans="1:1" ht="18">
      <c r="A24" s="7">
        <v>2021</v>
      </c>
    </row>
  </sheetData>
  <mergeCells count="1">
    <mergeCell ref="B13:B14"/>
  </mergeCells>
  <pageMargins left="0.59055118110236215" right="0.59055118110236215" top="0.39370078740157483" bottom="0.78740157480314965" header="0" footer="0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C12"/>
  <sheetViews>
    <sheetView zoomScaleNormal="100" workbookViewId="0">
      <selection activeCell="B3" sqref="B3:D3"/>
    </sheetView>
  </sheetViews>
  <sheetFormatPr defaultRowHeight="13.2"/>
  <cols>
    <col min="1" max="1" width="58.5546875" customWidth="1"/>
    <col min="2" max="2" width="15.33203125" customWidth="1"/>
    <col min="3" max="3" width="15.6640625" customWidth="1"/>
    <col min="247" max="247" width="58.5546875" customWidth="1"/>
    <col min="248" max="248" width="15.33203125" customWidth="1"/>
    <col min="249" max="249" width="15.6640625" customWidth="1"/>
    <col min="254" max="254" width="11.33203125" customWidth="1"/>
    <col min="503" max="503" width="58.5546875" customWidth="1"/>
    <col min="504" max="504" width="15.33203125" customWidth="1"/>
    <col min="505" max="505" width="15.6640625" customWidth="1"/>
    <col min="510" max="510" width="11.33203125" customWidth="1"/>
    <col min="759" max="759" width="58.5546875" customWidth="1"/>
    <col min="760" max="760" width="15.33203125" customWidth="1"/>
    <col min="761" max="761" width="15.6640625" customWidth="1"/>
    <col min="766" max="766" width="11.33203125" customWidth="1"/>
    <col min="1015" max="1015" width="58.5546875" customWidth="1"/>
    <col min="1016" max="1016" width="15.33203125" customWidth="1"/>
    <col min="1017" max="1017" width="15.6640625" customWidth="1"/>
    <col min="1022" max="1022" width="11.33203125" customWidth="1"/>
    <col min="1271" max="1271" width="58.5546875" customWidth="1"/>
    <col min="1272" max="1272" width="15.33203125" customWidth="1"/>
    <col min="1273" max="1273" width="15.6640625" customWidth="1"/>
    <col min="1278" max="1278" width="11.33203125" customWidth="1"/>
    <col min="1527" max="1527" width="58.5546875" customWidth="1"/>
    <col min="1528" max="1528" width="15.33203125" customWidth="1"/>
    <col min="1529" max="1529" width="15.6640625" customWidth="1"/>
    <col min="1534" max="1534" width="11.33203125" customWidth="1"/>
    <col min="1783" max="1783" width="58.5546875" customWidth="1"/>
    <col min="1784" max="1784" width="15.33203125" customWidth="1"/>
    <col min="1785" max="1785" width="15.6640625" customWidth="1"/>
    <col min="1790" max="1790" width="11.33203125" customWidth="1"/>
    <col min="2039" max="2039" width="58.5546875" customWidth="1"/>
    <col min="2040" max="2040" width="15.33203125" customWidth="1"/>
    <col min="2041" max="2041" width="15.6640625" customWidth="1"/>
    <col min="2046" max="2046" width="11.33203125" customWidth="1"/>
    <col min="2295" max="2295" width="58.5546875" customWidth="1"/>
    <col min="2296" max="2296" width="15.33203125" customWidth="1"/>
    <col min="2297" max="2297" width="15.6640625" customWidth="1"/>
    <col min="2302" max="2302" width="11.33203125" customWidth="1"/>
    <col min="2551" max="2551" width="58.5546875" customWidth="1"/>
    <col min="2552" max="2552" width="15.33203125" customWidth="1"/>
    <col min="2553" max="2553" width="15.6640625" customWidth="1"/>
    <col min="2558" max="2558" width="11.33203125" customWidth="1"/>
    <col min="2807" max="2807" width="58.5546875" customWidth="1"/>
    <col min="2808" max="2808" width="15.33203125" customWidth="1"/>
    <col min="2809" max="2809" width="15.6640625" customWidth="1"/>
    <col min="2814" max="2814" width="11.33203125" customWidth="1"/>
    <col min="3063" max="3063" width="58.5546875" customWidth="1"/>
    <col min="3064" max="3064" width="15.33203125" customWidth="1"/>
    <col min="3065" max="3065" width="15.6640625" customWidth="1"/>
    <col min="3070" max="3070" width="11.33203125" customWidth="1"/>
    <col min="3319" max="3319" width="58.5546875" customWidth="1"/>
    <col min="3320" max="3320" width="15.33203125" customWidth="1"/>
    <col min="3321" max="3321" width="15.6640625" customWidth="1"/>
    <col min="3326" max="3326" width="11.33203125" customWidth="1"/>
    <col min="3575" max="3575" width="58.5546875" customWidth="1"/>
    <col min="3576" max="3576" width="15.33203125" customWidth="1"/>
    <col min="3577" max="3577" width="15.6640625" customWidth="1"/>
    <col min="3582" max="3582" width="11.33203125" customWidth="1"/>
    <col min="3831" max="3831" width="58.5546875" customWidth="1"/>
    <col min="3832" max="3832" width="15.33203125" customWidth="1"/>
    <col min="3833" max="3833" width="15.6640625" customWidth="1"/>
    <col min="3838" max="3838" width="11.33203125" customWidth="1"/>
    <col min="4087" max="4087" width="58.5546875" customWidth="1"/>
    <col min="4088" max="4088" width="15.33203125" customWidth="1"/>
    <col min="4089" max="4089" width="15.6640625" customWidth="1"/>
    <col min="4094" max="4094" width="11.33203125" customWidth="1"/>
    <col min="4343" max="4343" width="58.5546875" customWidth="1"/>
    <col min="4344" max="4344" width="15.33203125" customWidth="1"/>
    <col min="4345" max="4345" width="15.6640625" customWidth="1"/>
    <col min="4350" max="4350" width="11.33203125" customWidth="1"/>
    <col min="4599" max="4599" width="58.5546875" customWidth="1"/>
    <col min="4600" max="4600" width="15.33203125" customWidth="1"/>
    <col min="4601" max="4601" width="15.6640625" customWidth="1"/>
    <col min="4606" max="4606" width="11.33203125" customWidth="1"/>
    <col min="4855" max="4855" width="58.5546875" customWidth="1"/>
    <col min="4856" max="4856" width="15.33203125" customWidth="1"/>
    <col min="4857" max="4857" width="15.6640625" customWidth="1"/>
    <col min="4862" max="4862" width="11.33203125" customWidth="1"/>
    <col min="5111" max="5111" width="58.5546875" customWidth="1"/>
    <col min="5112" max="5112" width="15.33203125" customWidth="1"/>
    <col min="5113" max="5113" width="15.6640625" customWidth="1"/>
    <col min="5118" max="5118" width="11.33203125" customWidth="1"/>
    <col min="5367" max="5367" width="58.5546875" customWidth="1"/>
    <col min="5368" max="5368" width="15.33203125" customWidth="1"/>
    <col min="5369" max="5369" width="15.6640625" customWidth="1"/>
    <col min="5374" max="5374" width="11.33203125" customWidth="1"/>
    <col min="5623" max="5623" width="58.5546875" customWidth="1"/>
    <col min="5624" max="5624" width="15.33203125" customWidth="1"/>
    <col min="5625" max="5625" width="15.6640625" customWidth="1"/>
    <col min="5630" max="5630" width="11.33203125" customWidth="1"/>
    <col min="5879" max="5879" width="58.5546875" customWidth="1"/>
    <col min="5880" max="5880" width="15.33203125" customWidth="1"/>
    <col min="5881" max="5881" width="15.6640625" customWidth="1"/>
    <col min="5886" max="5886" width="11.33203125" customWidth="1"/>
    <col min="6135" max="6135" width="58.5546875" customWidth="1"/>
    <col min="6136" max="6136" width="15.33203125" customWidth="1"/>
    <col min="6137" max="6137" width="15.6640625" customWidth="1"/>
    <col min="6142" max="6142" width="11.33203125" customWidth="1"/>
    <col min="6391" max="6391" width="58.5546875" customWidth="1"/>
    <col min="6392" max="6392" width="15.33203125" customWidth="1"/>
    <col min="6393" max="6393" width="15.6640625" customWidth="1"/>
    <col min="6398" max="6398" width="11.33203125" customWidth="1"/>
    <col min="6647" max="6647" width="58.5546875" customWidth="1"/>
    <col min="6648" max="6648" width="15.33203125" customWidth="1"/>
    <col min="6649" max="6649" width="15.6640625" customWidth="1"/>
    <col min="6654" max="6654" width="11.33203125" customWidth="1"/>
    <col min="6903" max="6903" width="58.5546875" customWidth="1"/>
    <col min="6904" max="6904" width="15.33203125" customWidth="1"/>
    <col min="6905" max="6905" width="15.6640625" customWidth="1"/>
    <col min="6910" max="6910" width="11.33203125" customWidth="1"/>
    <col min="7159" max="7159" width="58.5546875" customWidth="1"/>
    <col min="7160" max="7160" width="15.33203125" customWidth="1"/>
    <col min="7161" max="7161" width="15.6640625" customWidth="1"/>
    <col min="7166" max="7166" width="11.33203125" customWidth="1"/>
    <col min="7415" max="7415" width="58.5546875" customWidth="1"/>
    <col min="7416" max="7416" width="15.33203125" customWidth="1"/>
    <col min="7417" max="7417" width="15.6640625" customWidth="1"/>
    <col min="7422" max="7422" width="11.33203125" customWidth="1"/>
    <col min="7671" max="7671" width="58.5546875" customWidth="1"/>
    <col min="7672" max="7672" width="15.33203125" customWidth="1"/>
    <col min="7673" max="7673" width="15.6640625" customWidth="1"/>
    <col min="7678" max="7678" width="11.33203125" customWidth="1"/>
    <col min="7927" max="7927" width="58.5546875" customWidth="1"/>
    <col min="7928" max="7928" width="15.33203125" customWidth="1"/>
    <col min="7929" max="7929" width="15.6640625" customWidth="1"/>
    <col min="7934" max="7934" width="11.33203125" customWidth="1"/>
    <col min="8183" max="8183" width="58.5546875" customWidth="1"/>
    <col min="8184" max="8184" width="15.33203125" customWidth="1"/>
    <col min="8185" max="8185" width="15.6640625" customWidth="1"/>
    <col min="8190" max="8190" width="11.33203125" customWidth="1"/>
    <col min="8439" max="8439" width="58.5546875" customWidth="1"/>
    <col min="8440" max="8440" width="15.33203125" customWidth="1"/>
    <col min="8441" max="8441" width="15.6640625" customWidth="1"/>
    <col min="8446" max="8446" width="11.33203125" customWidth="1"/>
    <col min="8695" max="8695" width="58.5546875" customWidth="1"/>
    <col min="8696" max="8696" width="15.33203125" customWidth="1"/>
    <col min="8697" max="8697" width="15.6640625" customWidth="1"/>
    <col min="8702" max="8702" width="11.33203125" customWidth="1"/>
    <col min="8951" max="8951" width="58.5546875" customWidth="1"/>
    <col min="8952" max="8952" width="15.33203125" customWidth="1"/>
    <col min="8953" max="8953" width="15.6640625" customWidth="1"/>
    <col min="8958" max="8958" width="11.33203125" customWidth="1"/>
    <col min="9207" max="9207" width="58.5546875" customWidth="1"/>
    <col min="9208" max="9208" width="15.33203125" customWidth="1"/>
    <col min="9209" max="9209" width="15.6640625" customWidth="1"/>
    <col min="9214" max="9214" width="11.33203125" customWidth="1"/>
    <col min="9463" max="9463" width="58.5546875" customWidth="1"/>
    <col min="9464" max="9464" width="15.33203125" customWidth="1"/>
    <col min="9465" max="9465" width="15.6640625" customWidth="1"/>
    <col min="9470" max="9470" width="11.33203125" customWidth="1"/>
    <col min="9719" max="9719" width="58.5546875" customWidth="1"/>
    <col min="9720" max="9720" width="15.33203125" customWidth="1"/>
    <col min="9721" max="9721" width="15.6640625" customWidth="1"/>
    <col min="9726" max="9726" width="11.33203125" customWidth="1"/>
    <col min="9975" max="9975" width="58.5546875" customWidth="1"/>
    <col min="9976" max="9976" width="15.33203125" customWidth="1"/>
    <col min="9977" max="9977" width="15.6640625" customWidth="1"/>
    <col min="9982" max="9982" width="11.33203125" customWidth="1"/>
    <col min="10231" max="10231" width="58.5546875" customWidth="1"/>
    <col min="10232" max="10232" width="15.33203125" customWidth="1"/>
    <col min="10233" max="10233" width="15.6640625" customWidth="1"/>
    <col min="10238" max="10238" width="11.33203125" customWidth="1"/>
    <col min="10487" max="10487" width="58.5546875" customWidth="1"/>
    <col min="10488" max="10488" width="15.33203125" customWidth="1"/>
    <col min="10489" max="10489" width="15.6640625" customWidth="1"/>
    <col min="10494" max="10494" width="11.33203125" customWidth="1"/>
    <col min="10743" max="10743" width="58.5546875" customWidth="1"/>
    <col min="10744" max="10744" width="15.33203125" customWidth="1"/>
    <col min="10745" max="10745" width="15.6640625" customWidth="1"/>
    <col min="10750" max="10750" width="11.33203125" customWidth="1"/>
    <col min="10999" max="10999" width="58.5546875" customWidth="1"/>
    <col min="11000" max="11000" width="15.33203125" customWidth="1"/>
    <col min="11001" max="11001" width="15.6640625" customWidth="1"/>
    <col min="11006" max="11006" width="11.33203125" customWidth="1"/>
    <col min="11255" max="11255" width="58.5546875" customWidth="1"/>
    <col min="11256" max="11256" width="15.33203125" customWidth="1"/>
    <col min="11257" max="11257" width="15.6640625" customWidth="1"/>
    <col min="11262" max="11262" width="11.33203125" customWidth="1"/>
    <col min="11511" max="11511" width="58.5546875" customWidth="1"/>
    <col min="11512" max="11512" width="15.33203125" customWidth="1"/>
    <col min="11513" max="11513" width="15.6640625" customWidth="1"/>
    <col min="11518" max="11518" width="11.33203125" customWidth="1"/>
    <col min="11767" max="11767" width="58.5546875" customWidth="1"/>
    <col min="11768" max="11768" width="15.33203125" customWidth="1"/>
    <col min="11769" max="11769" width="15.6640625" customWidth="1"/>
    <col min="11774" max="11774" width="11.33203125" customWidth="1"/>
    <col min="12023" max="12023" width="58.5546875" customWidth="1"/>
    <col min="12024" max="12024" width="15.33203125" customWidth="1"/>
    <col min="12025" max="12025" width="15.6640625" customWidth="1"/>
    <col min="12030" max="12030" width="11.33203125" customWidth="1"/>
    <col min="12279" max="12279" width="58.5546875" customWidth="1"/>
    <col min="12280" max="12280" width="15.33203125" customWidth="1"/>
    <col min="12281" max="12281" width="15.6640625" customWidth="1"/>
    <col min="12286" max="12286" width="11.33203125" customWidth="1"/>
    <col min="12535" max="12535" width="58.5546875" customWidth="1"/>
    <col min="12536" max="12536" width="15.33203125" customWidth="1"/>
    <col min="12537" max="12537" width="15.6640625" customWidth="1"/>
    <col min="12542" max="12542" width="11.33203125" customWidth="1"/>
    <col min="12791" max="12791" width="58.5546875" customWidth="1"/>
    <col min="12792" max="12792" width="15.33203125" customWidth="1"/>
    <col min="12793" max="12793" width="15.6640625" customWidth="1"/>
    <col min="12798" max="12798" width="11.33203125" customWidth="1"/>
    <col min="13047" max="13047" width="58.5546875" customWidth="1"/>
    <col min="13048" max="13048" width="15.33203125" customWidth="1"/>
    <col min="13049" max="13049" width="15.6640625" customWidth="1"/>
    <col min="13054" max="13054" width="11.33203125" customWidth="1"/>
    <col min="13303" max="13303" width="58.5546875" customWidth="1"/>
    <col min="13304" max="13304" width="15.33203125" customWidth="1"/>
    <col min="13305" max="13305" width="15.6640625" customWidth="1"/>
    <col min="13310" max="13310" width="11.33203125" customWidth="1"/>
    <col min="13559" max="13559" width="58.5546875" customWidth="1"/>
    <col min="13560" max="13560" width="15.33203125" customWidth="1"/>
    <col min="13561" max="13561" width="15.6640625" customWidth="1"/>
    <col min="13566" max="13566" width="11.33203125" customWidth="1"/>
    <col min="13815" max="13815" width="58.5546875" customWidth="1"/>
    <col min="13816" max="13816" width="15.33203125" customWidth="1"/>
    <col min="13817" max="13817" width="15.6640625" customWidth="1"/>
    <col min="13822" max="13822" width="11.33203125" customWidth="1"/>
    <col min="14071" max="14071" width="58.5546875" customWidth="1"/>
    <col min="14072" max="14072" width="15.33203125" customWidth="1"/>
    <col min="14073" max="14073" width="15.6640625" customWidth="1"/>
    <col min="14078" max="14078" width="11.33203125" customWidth="1"/>
    <col min="14327" max="14327" width="58.5546875" customWidth="1"/>
    <col min="14328" max="14328" width="15.33203125" customWidth="1"/>
    <col min="14329" max="14329" width="15.6640625" customWidth="1"/>
    <col min="14334" max="14334" width="11.33203125" customWidth="1"/>
    <col min="14583" max="14583" width="58.5546875" customWidth="1"/>
    <col min="14584" max="14584" width="15.33203125" customWidth="1"/>
    <col min="14585" max="14585" width="15.6640625" customWidth="1"/>
    <col min="14590" max="14590" width="11.33203125" customWidth="1"/>
    <col min="14839" max="14839" width="58.5546875" customWidth="1"/>
    <col min="14840" max="14840" width="15.33203125" customWidth="1"/>
    <col min="14841" max="14841" width="15.6640625" customWidth="1"/>
    <col min="14846" max="14846" width="11.33203125" customWidth="1"/>
    <col min="15095" max="15095" width="58.5546875" customWidth="1"/>
    <col min="15096" max="15096" width="15.33203125" customWidth="1"/>
    <col min="15097" max="15097" width="15.6640625" customWidth="1"/>
    <col min="15102" max="15102" width="11.33203125" customWidth="1"/>
    <col min="15351" max="15351" width="58.5546875" customWidth="1"/>
    <col min="15352" max="15352" width="15.33203125" customWidth="1"/>
    <col min="15353" max="15353" width="15.6640625" customWidth="1"/>
    <col min="15358" max="15358" width="11.33203125" customWidth="1"/>
    <col min="15607" max="15607" width="58.5546875" customWidth="1"/>
    <col min="15608" max="15608" width="15.33203125" customWidth="1"/>
    <col min="15609" max="15609" width="15.6640625" customWidth="1"/>
    <col min="15614" max="15614" width="11.33203125" customWidth="1"/>
    <col min="15863" max="15863" width="58.5546875" customWidth="1"/>
    <col min="15864" max="15864" width="15.33203125" customWidth="1"/>
    <col min="15865" max="15865" width="15.6640625" customWidth="1"/>
    <col min="15870" max="15870" width="11.33203125" customWidth="1"/>
    <col min="16119" max="16119" width="58.5546875" customWidth="1"/>
    <col min="16120" max="16120" width="15.33203125" customWidth="1"/>
    <col min="16121" max="16121" width="15.6640625" customWidth="1"/>
    <col min="16126" max="16126" width="11.33203125" customWidth="1"/>
  </cols>
  <sheetData>
    <row r="1" spans="1:3" ht="26.4" customHeight="1">
      <c r="A1" s="1110" t="s">
        <v>681</v>
      </c>
      <c r="B1" s="1110"/>
      <c r="C1" s="1110"/>
    </row>
    <row r="2" spans="1:3" ht="29.4" customHeight="1">
      <c r="A2" s="1132" t="s">
        <v>682</v>
      </c>
      <c r="B2" s="1132"/>
      <c r="C2" s="1132"/>
    </row>
    <row r="3" spans="1:3" ht="43.95" customHeight="1">
      <c r="A3" s="331" t="s">
        <v>683</v>
      </c>
      <c r="B3" s="332">
        <v>2019</v>
      </c>
      <c r="C3" s="332">
        <v>2020</v>
      </c>
    </row>
    <row r="4" spans="1:3" ht="43.95" customHeight="1">
      <c r="A4" s="333" t="s">
        <v>684</v>
      </c>
      <c r="B4" s="331">
        <v>54414</v>
      </c>
      <c r="C4" s="331">
        <v>44677</v>
      </c>
    </row>
    <row r="5" spans="1:3" ht="43.95" customHeight="1">
      <c r="A5" s="333" t="s">
        <v>685</v>
      </c>
      <c r="B5" s="331">
        <v>50015</v>
      </c>
      <c r="C5" s="331">
        <v>42909</v>
      </c>
    </row>
    <row r="6" spans="1:3" ht="43.95" customHeight="1">
      <c r="A6" s="334" t="s">
        <v>686</v>
      </c>
      <c r="B6" s="332">
        <v>108.8</v>
      </c>
      <c r="C6" s="332">
        <v>104.1</v>
      </c>
    </row>
    <row r="7" spans="1:3" ht="43.95" customHeight="1">
      <c r="A7" s="335" t="s">
        <v>687</v>
      </c>
      <c r="B7" s="331">
        <v>80627</v>
      </c>
      <c r="C7" s="331">
        <v>52207</v>
      </c>
    </row>
    <row r="8" spans="1:3" ht="43.95" customHeight="1">
      <c r="A8" s="334" t="s">
        <v>688</v>
      </c>
      <c r="B8" s="336">
        <v>62</v>
      </c>
      <c r="C8" s="336">
        <v>82.2</v>
      </c>
    </row>
    <row r="9" spans="1:3" ht="43.95" customHeight="1">
      <c r="A9" s="337" t="s">
        <v>689</v>
      </c>
      <c r="B9" s="331">
        <v>143</v>
      </c>
      <c r="C9" s="331">
        <v>52</v>
      </c>
    </row>
    <row r="10" spans="1:3" ht="43.95" customHeight="1">
      <c r="A10" s="334" t="s">
        <v>690</v>
      </c>
      <c r="B10" s="332">
        <v>0.26</v>
      </c>
      <c r="C10" s="332">
        <v>0.12</v>
      </c>
    </row>
    <row r="11" spans="1:3" ht="43.95" customHeight="1">
      <c r="A11" s="333" t="s">
        <v>691</v>
      </c>
      <c r="B11" s="331">
        <v>778</v>
      </c>
      <c r="C11" s="331">
        <v>820</v>
      </c>
    </row>
    <row r="12" spans="1:3" ht="43.95" customHeight="1">
      <c r="A12" s="334" t="s">
        <v>692</v>
      </c>
      <c r="B12" s="338">
        <v>1.6</v>
      </c>
      <c r="C12" s="332">
        <v>1.91</v>
      </c>
    </row>
  </sheetData>
  <mergeCells count="2">
    <mergeCell ref="A1:C1"/>
    <mergeCell ref="A2:C2"/>
  </mergeCells>
  <printOptions horizontalCentered="1"/>
  <pageMargins left="0.59055118110236227" right="0.59055118110236227" top="0.39370078740157483" bottom="0.78740157480314965" header="0" footer="0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dimension ref="A1:M28"/>
  <sheetViews>
    <sheetView zoomScaleNormal="100" workbookViewId="0">
      <selection activeCell="B3" sqref="B3:D3"/>
    </sheetView>
  </sheetViews>
  <sheetFormatPr defaultRowHeight="13.2"/>
  <cols>
    <col min="1" max="1" width="37.33203125" customWidth="1"/>
    <col min="2" max="2" width="8" customWidth="1"/>
    <col min="3" max="3" width="8.33203125" customWidth="1"/>
    <col min="4" max="4" width="8.44140625" customWidth="1"/>
    <col min="5" max="5" width="8" customWidth="1"/>
    <col min="6" max="6" width="8.109375" customWidth="1"/>
    <col min="7" max="7" width="8.44140625" customWidth="1"/>
    <col min="8" max="8" width="8" customWidth="1"/>
    <col min="9" max="9" width="8.109375" customWidth="1"/>
    <col min="10" max="10" width="8.44140625" customWidth="1"/>
    <col min="11" max="11" width="8" customWidth="1"/>
    <col min="12" max="12" width="8.109375" customWidth="1"/>
    <col min="13" max="13" width="8.44140625" customWidth="1"/>
    <col min="257" max="257" width="37.33203125" customWidth="1"/>
    <col min="258" max="258" width="8" customWidth="1"/>
    <col min="259" max="259" width="8.33203125" customWidth="1"/>
    <col min="260" max="260" width="8.44140625" customWidth="1"/>
    <col min="261" max="261" width="8" customWidth="1"/>
    <col min="262" max="262" width="8.109375" customWidth="1"/>
    <col min="263" max="263" width="8.44140625" customWidth="1"/>
    <col min="264" max="264" width="8" customWidth="1"/>
    <col min="265" max="265" width="8.109375" customWidth="1"/>
    <col min="266" max="266" width="8.44140625" customWidth="1"/>
    <col min="267" max="267" width="8" customWidth="1"/>
    <col min="268" max="268" width="8.109375" customWidth="1"/>
    <col min="269" max="269" width="8.44140625" customWidth="1"/>
    <col min="513" max="513" width="37.33203125" customWidth="1"/>
    <col min="514" max="514" width="8" customWidth="1"/>
    <col min="515" max="515" width="8.33203125" customWidth="1"/>
    <col min="516" max="516" width="8.44140625" customWidth="1"/>
    <col min="517" max="517" width="8" customWidth="1"/>
    <col min="518" max="518" width="8.109375" customWidth="1"/>
    <col min="519" max="519" width="8.44140625" customWidth="1"/>
    <col min="520" max="520" width="8" customWidth="1"/>
    <col min="521" max="521" width="8.109375" customWidth="1"/>
    <col min="522" max="522" width="8.44140625" customWidth="1"/>
    <col min="523" max="523" width="8" customWidth="1"/>
    <col min="524" max="524" width="8.109375" customWidth="1"/>
    <col min="525" max="525" width="8.44140625" customWidth="1"/>
    <col min="769" max="769" width="37.33203125" customWidth="1"/>
    <col min="770" max="770" width="8" customWidth="1"/>
    <col min="771" max="771" width="8.33203125" customWidth="1"/>
    <col min="772" max="772" width="8.44140625" customWidth="1"/>
    <col min="773" max="773" width="8" customWidth="1"/>
    <col min="774" max="774" width="8.109375" customWidth="1"/>
    <col min="775" max="775" width="8.44140625" customWidth="1"/>
    <col min="776" max="776" width="8" customWidth="1"/>
    <col min="777" max="777" width="8.109375" customWidth="1"/>
    <col min="778" max="778" width="8.44140625" customWidth="1"/>
    <col min="779" max="779" width="8" customWidth="1"/>
    <col min="780" max="780" width="8.109375" customWidth="1"/>
    <col min="781" max="781" width="8.44140625" customWidth="1"/>
    <col min="1025" max="1025" width="37.33203125" customWidth="1"/>
    <col min="1026" max="1026" width="8" customWidth="1"/>
    <col min="1027" max="1027" width="8.33203125" customWidth="1"/>
    <col min="1028" max="1028" width="8.44140625" customWidth="1"/>
    <col min="1029" max="1029" width="8" customWidth="1"/>
    <col min="1030" max="1030" width="8.109375" customWidth="1"/>
    <col min="1031" max="1031" width="8.44140625" customWidth="1"/>
    <col min="1032" max="1032" width="8" customWidth="1"/>
    <col min="1033" max="1033" width="8.109375" customWidth="1"/>
    <col min="1034" max="1034" width="8.44140625" customWidth="1"/>
    <col min="1035" max="1035" width="8" customWidth="1"/>
    <col min="1036" max="1036" width="8.109375" customWidth="1"/>
    <col min="1037" max="1037" width="8.44140625" customWidth="1"/>
    <col min="1281" max="1281" width="37.33203125" customWidth="1"/>
    <col min="1282" max="1282" width="8" customWidth="1"/>
    <col min="1283" max="1283" width="8.33203125" customWidth="1"/>
    <col min="1284" max="1284" width="8.44140625" customWidth="1"/>
    <col min="1285" max="1285" width="8" customWidth="1"/>
    <col min="1286" max="1286" width="8.109375" customWidth="1"/>
    <col min="1287" max="1287" width="8.44140625" customWidth="1"/>
    <col min="1288" max="1288" width="8" customWidth="1"/>
    <col min="1289" max="1289" width="8.109375" customWidth="1"/>
    <col min="1290" max="1290" width="8.44140625" customWidth="1"/>
    <col min="1291" max="1291" width="8" customWidth="1"/>
    <col min="1292" max="1292" width="8.109375" customWidth="1"/>
    <col min="1293" max="1293" width="8.44140625" customWidth="1"/>
    <col min="1537" max="1537" width="37.33203125" customWidth="1"/>
    <col min="1538" max="1538" width="8" customWidth="1"/>
    <col min="1539" max="1539" width="8.33203125" customWidth="1"/>
    <col min="1540" max="1540" width="8.44140625" customWidth="1"/>
    <col min="1541" max="1541" width="8" customWidth="1"/>
    <col min="1542" max="1542" width="8.109375" customWidth="1"/>
    <col min="1543" max="1543" width="8.44140625" customWidth="1"/>
    <col min="1544" max="1544" width="8" customWidth="1"/>
    <col min="1545" max="1545" width="8.109375" customWidth="1"/>
    <col min="1546" max="1546" width="8.44140625" customWidth="1"/>
    <col min="1547" max="1547" width="8" customWidth="1"/>
    <col min="1548" max="1548" width="8.109375" customWidth="1"/>
    <col min="1549" max="1549" width="8.44140625" customWidth="1"/>
    <col min="1793" max="1793" width="37.33203125" customWidth="1"/>
    <col min="1794" max="1794" width="8" customWidth="1"/>
    <col min="1795" max="1795" width="8.33203125" customWidth="1"/>
    <col min="1796" max="1796" width="8.44140625" customWidth="1"/>
    <col min="1797" max="1797" width="8" customWidth="1"/>
    <col min="1798" max="1798" width="8.109375" customWidth="1"/>
    <col min="1799" max="1799" width="8.44140625" customWidth="1"/>
    <col min="1800" max="1800" width="8" customWidth="1"/>
    <col min="1801" max="1801" width="8.109375" customWidth="1"/>
    <col min="1802" max="1802" width="8.44140625" customWidth="1"/>
    <col min="1803" max="1803" width="8" customWidth="1"/>
    <col min="1804" max="1804" width="8.109375" customWidth="1"/>
    <col min="1805" max="1805" width="8.44140625" customWidth="1"/>
    <col min="2049" max="2049" width="37.33203125" customWidth="1"/>
    <col min="2050" max="2050" width="8" customWidth="1"/>
    <col min="2051" max="2051" width="8.33203125" customWidth="1"/>
    <col min="2052" max="2052" width="8.44140625" customWidth="1"/>
    <col min="2053" max="2053" width="8" customWidth="1"/>
    <col min="2054" max="2054" width="8.109375" customWidth="1"/>
    <col min="2055" max="2055" width="8.44140625" customWidth="1"/>
    <col min="2056" max="2056" width="8" customWidth="1"/>
    <col min="2057" max="2057" width="8.109375" customWidth="1"/>
    <col min="2058" max="2058" width="8.44140625" customWidth="1"/>
    <col min="2059" max="2059" width="8" customWidth="1"/>
    <col min="2060" max="2060" width="8.109375" customWidth="1"/>
    <col min="2061" max="2061" width="8.44140625" customWidth="1"/>
    <col min="2305" max="2305" width="37.33203125" customWidth="1"/>
    <col min="2306" max="2306" width="8" customWidth="1"/>
    <col min="2307" max="2307" width="8.33203125" customWidth="1"/>
    <col min="2308" max="2308" width="8.44140625" customWidth="1"/>
    <col min="2309" max="2309" width="8" customWidth="1"/>
    <col min="2310" max="2310" width="8.109375" customWidth="1"/>
    <col min="2311" max="2311" width="8.44140625" customWidth="1"/>
    <col min="2312" max="2312" width="8" customWidth="1"/>
    <col min="2313" max="2313" width="8.109375" customWidth="1"/>
    <col min="2314" max="2314" width="8.44140625" customWidth="1"/>
    <col min="2315" max="2315" width="8" customWidth="1"/>
    <col min="2316" max="2316" width="8.109375" customWidth="1"/>
    <col min="2317" max="2317" width="8.44140625" customWidth="1"/>
    <col min="2561" max="2561" width="37.33203125" customWidth="1"/>
    <col min="2562" max="2562" width="8" customWidth="1"/>
    <col min="2563" max="2563" width="8.33203125" customWidth="1"/>
    <col min="2564" max="2564" width="8.44140625" customWidth="1"/>
    <col min="2565" max="2565" width="8" customWidth="1"/>
    <col min="2566" max="2566" width="8.109375" customWidth="1"/>
    <col min="2567" max="2567" width="8.44140625" customWidth="1"/>
    <col min="2568" max="2568" width="8" customWidth="1"/>
    <col min="2569" max="2569" width="8.109375" customWidth="1"/>
    <col min="2570" max="2570" width="8.44140625" customWidth="1"/>
    <col min="2571" max="2571" width="8" customWidth="1"/>
    <col min="2572" max="2572" width="8.109375" customWidth="1"/>
    <col min="2573" max="2573" width="8.44140625" customWidth="1"/>
    <col min="2817" max="2817" width="37.33203125" customWidth="1"/>
    <col min="2818" max="2818" width="8" customWidth="1"/>
    <col min="2819" max="2819" width="8.33203125" customWidth="1"/>
    <col min="2820" max="2820" width="8.44140625" customWidth="1"/>
    <col min="2821" max="2821" width="8" customWidth="1"/>
    <col min="2822" max="2822" width="8.109375" customWidth="1"/>
    <col min="2823" max="2823" width="8.44140625" customWidth="1"/>
    <col min="2824" max="2824" width="8" customWidth="1"/>
    <col min="2825" max="2825" width="8.109375" customWidth="1"/>
    <col min="2826" max="2826" width="8.44140625" customWidth="1"/>
    <col min="2827" max="2827" width="8" customWidth="1"/>
    <col min="2828" max="2828" width="8.109375" customWidth="1"/>
    <col min="2829" max="2829" width="8.44140625" customWidth="1"/>
    <col min="3073" max="3073" width="37.33203125" customWidth="1"/>
    <col min="3074" max="3074" width="8" customWidth="1"/>
    <col min="3075" max="3075" width="8.33203125" customWidth="1"/>
    <col min="3076" max="3076" width="8.44140625" customWidth="1"/>
    <col min="3077" max="3077" width="8" customWidth="1"/>
    <col min="3078" max="3078" width="8.109375" customWidth="1"/>
    <col min="3079" max="3079" width="8.44140625" customWidth="1"/>
    <col min="3080" max="3080" width="8" customWidth="1"/>
    <col min="3081" max="3081" width="8.109375" customWidth="1"/>
    <col min="3082" max="3082" width="8.44140625" customWidth="1"/>
    <col min="3083" max="3083" width="8" customWidth="1"/>
    <col min="3084" max="3084" width="8.109375" customWidth="1"/>
    <col min="3085" max="3085" width="8.44140625" customWidth="1"/>
    <col min="3329" max="3329" width="37.33203125" customWidth="1"/>
    <col min="3330" max="3330" width="8" customWidth="1"/>
    <col min="3331" max="3331" width="8.33203125" customWidth="1"/>
    <col min="3332" max="3332" width="8.44140625" customWidth="1"/>
    <col min="3333" max="3333" width="8" customWidth="1"/>
    <col min="3334" max="3334" width="8.109375" customWidth="1"/>
    <col min="3335" max="3335" width="8.44140625" customWidth="1"/>
    <col min="3336" max="3336" width="8" customWidth="1"/>
    <col min="3337" max="3337" width="8.109375" customWidth="1"/>
    <col min="3338" max="3338" width="8.44140625" customWidth="1"/>
    <col min="3339" max="3339" width="8" customWidth="1"/>
    <col min="3340" max="3340" width="8.109375" customWidth="1"/>
    <col min="3341" max="3341" width="8.44140625" customWidth="1"/>
    <col min="3585" max="3585" width="37.33203125" customWidth="1"/>
    <col min="3586" max="3586" width="8" customWidth="1"/>
    <col min="3587" max="3587" width="8.33203125" customWidth="1"/>
    <col min="3588" max="3588" width="8.44140625" customWidth="1"/>
    <col min="3589" max="3589" width="8" customWidth="1"/>
    <col min="3590" max="3590" width="8.109375" customWidth="1"/>
    <col min="3591" max="3591" width="8.44140625" customWidth="1"/>
    <col min="3592" max="3592" width="8" customWidth="1"/>
    <col min="3593" max="3593" width="8.109375" customWidth="1"/>
    <col min="3594" max="3594" width="8.44140625" customWidth="1"/>
    <col min="3595" max="3595" width="8" customWidth="1"/>
    <col min="3596" max="3596" width="8.109375" customWidth="1"/>
    <col min="3597" max="3597" width="8.44140625" customWidth="1"/>
    <col min="3841" max="3841" width="37.33203125" customWidth="1"/>
    <col min="3842" max="3842" width="8" customWidth="1"/>
    <col min="3843" max="3843" width="8.33203125" customWidth="1"/>
    <col min="3844" max="3844" width="8.44140625" customWidth="1"/>
    <col min="3845" max="3845" width="8" customWidth="1"/>
    <col min="3846" max="3846" width="8.109375" customWidth="1"/>
    <col min="3847" max="3847" width="8.44140625" customWidth="1"/>
    <col min="3848" max="3848" width="8" customWidth="1"/>
    <col min="3849" max="3849" width="8.109375" customWidth="1"/>
    <col min="3850" max="3850" width="8.44140625" customWidth="1"/>
    <col min="3851" max="3851" width="8" customWidth="1"/>
    <col min="3852" max="3852" width="8.109375" customWidth="1"/>
    <col min="3853" max="3853" width="8.44140625" customWidth="1"/>
    <col min="4097" max="4097" width="37.33203125" customWidth="1"/>
    <col min="4098" max="4098" width="8" customWidth="1"/>
    <col min="4099" max="4099" width="8.33203125" customWidth="1"/>
    <col min="4100" max="4100" width="8.44140625" customWidth="1"/>
    <col min="4101" max="4101" width="8" customWidth="1"/>
    <col min="4102" max="4102" width="8.109375" customWidth="1"/>
    <col min="4103" max="4103" width="8.44140625" customWidth="1"/>
    <col min="4104" max="4104" width="8" customWidth="1"/>
    <col min="4105" max="4105" width="8.109375" customWidth="1"/>
    <col min="4106" max="4106" width="8.44140625" customWidth="1"/>
    <col min="4107" max="4107" width="8" customWidth="1"/>
    <col min="4108" max="4108" width="8.109375" customWidth="1"/>
    <col min="4109" max="4109" width="8.44140625" customWidth="1"/>
    <col min="4353" max="4353" width="37.33203125" customWidth="1"/>
    <col min="4354" max="4354" width="8" customWidth="1"/>
    <col min="4355" max="4355" width="8.33203125" customWidth="1"/>
    <col min="4356" max="4356" width="8.44140625" customWidth="1"/>
    <col min="4357" max="4357" width="8" customWidth="1"/>
    <col min="4358" max="4358" width="8.109375" customWidth="1"/>
    <col min="4359" max="4359" width="8.44140625" customWidth="1"/>
    <col min="4360" max="4360" width="8" customWidth="1"/>
    <col min="4361" max="4361" width="8.109375" customWidth="1"/>
    <col min="4362" max="4362" width="8.44140625" customWidth="1"/>
    <col min="4363" max="4363" width="8" customWidth="1"/>
    <col min="4364" max="4364" width="8.109375" customWidth="1"/>
    <col min="4365" max="4365" width="8.44140625" customWidth="1"/>
    <col min="4609" max="4609" width="37.33203125" customWidth="1"/>
    <col min="4610" max="4610" width="8" customWidth="1"/>
    <col min="4611" max="4611" width="8.33203125" customWidth="1"/>
    <col min="4612" max="4612" width="8.44140625" customWidth="1"/>
    <col min="4613" max="4613" width="8" customWidth="1"/>
    <col min="4614" max="4614" width="8.109375" customWidth="1"/>
    <col min="4615" max="4615" width="8.44140625" customWidth="1"/>
    <col min="4616" max="4616" width="8" customWidth="1"/>
    <col min="4617" max="4617" width="8.109375" customWidth="1"/>
    <col min="4618" max="4618" width="8.44140625" customWidth="1"/>
    <col min="4619" max="4619" width="8" customWidth="1"/>
    <col min="4620" max="4620" width="8.109375" customWidth="1"/>
    <col min="4621" max="4621" width="8.44140625" customWidth="1"/>
    <col min="4865" max="4865" width="37.33203125" customWidth="1"/>
    <col min="4866" max="4866" width="8" customWidth="1"/>
    <col min="4867" max="4867" width="8.33203125" customWidth="1"/>
    <col min="4868" max="4868" width="8.44140625" customWidth="1"/>
    <col min="4869" max="4869" width="8" customWidth="1"/>
    <col min="4870" max="4870" width="8.109375" customWidth="1"/>
    <col min="4871" max="4871" width="8.44140625" customWidth="1"/>
    <col min="4872" max="4872" width="8" customWidth="1"/>
    <col min="4873" max="4873" width="8.109375" customWidth="1"/>
    <col min="4874" max="4874" width="8.44140625" customWidth="1"/>
    <col min="4875" max="4875" width="8" customWidth="1"/>
    <col min="4876" max="4876" width="8.109375" customWidth="1"/>
    <col min="4877" max="4877" width="8.44140625" customWidth="1"/>
    <col min="5121" max="5121" width="37.33203125" customWidth="1"/>
    <col min="5122" max="5122" width="8" customWidth="1"/>
    <col min="5123" max="5123" width="8.33203125" customWidth="1"/>
    <col min="5124" max="5124" width="8.44140625" customWidth="1"/>
    <col min="5125" max="5125" width="8" customWidth="1"/>
    <col min="5126" max="5126" width="8.109375" customWidth="1"/>
    <col min="5127" max="5127" width="8.44140625" customWidth="1"/>
    <col min="5128" max="5128" width="8" customWidth="1"/>
    <col min="5129" max="5129" width="8.109375" customWidth="1"/>
    <col min="5130" max="5130" width="8.44140625" customWidth="1"/>
    <col min="5131" max="5131" width="8" customWidth="1"/>
    <col min="5132" max="5132" width="8.109375" customWidth="1"/>
    <col min="5133" max="5133" width="8.44140625" customWidth="1"/>
    <col min="5377" max="5377" width="37.33203125" customWidth="1"/>
    <col min="5378" max="5378" width="8" customWidth="1"/>
    <col min="5379" max="5379" width="8.33203125" customWidth="1"/>
    <col min="5380" max="5380" width="8.44140625" customWidth="1"/>
    <col min="5381" max="5381" width="8" customWidth="1"/>
    <col min="5382" max="5382" width="8.109375" customWidth="1"/>
    <col min="5383" max="5383" width="8.44140625" customWidth="1"/>
    <col min="5384" max="5384" width="8" customWidth="1"/>
    <col min="5385" max="5385" width="8.109375" customWidth="1"/>
    <col min="5386" max="5386" width="8.44140625" customWidth="1"/>
    <col min="5387" max="5387" width="8" customWidth="1"/>
    <col min="5388" max="5388" width="8.109375" customWidth="1"/>
    <col min="5389" max="5389" width="8.44140625" customWidth="1"/>
    <col min="5633" max="5633" width="37.33203125" customWidth="1"/>
    <col min="5634" max="5634" width="8" customWidth="1"/>
    <col min="5635" max="5635" width="8.33203125" customWidth="1"/>
    <col min="5636" max="5636" width="8.44140625" customWidth="1"/>
    <col min="5637" max="5637" width="8" customWidth="1"/>
    <col min="5638" max="5638" width="8.109375" customWidth="1"/>
    <col min="5639" max="5639" width="8.44140625" customWidth="1"/>
    <col min="5640" max="5640" width="8" customWidth="1"/>
    <col min="5641" max="5641" width="8.109375" customWidth="1"/>
    <col min="5642" max="5642" width="8.44140625" customWidth="1"/>
    <col min="5643" max="5643" width="8" customWidth="1"/>
    <col min="5644" max="5644" width="8.109375" customWidth="1"/>
    <col min="5645" max="5645" width="8.44140625" customWidth="1"/>
    <col min="5889" max="5889" width="37.33203125" customWidth="1"/>
    <col min="5890" max="5890" width="8" customWidth="1"/>
    <col min="5891" max="5891" width="8.33203125" customWidth="1"/>
    <col min="5892" max="5892" width="8.44140625" customWidth="1"/>
    <col min="5893" max="5893" width="8" customWidth="1"/>
    <col min="5894" max="5894" width="8.109375" customWidth="1"/>
    <col min="5895" max="5895" width="8.44140625" customWidth="1"/>
    <col min="5896" max="5896" width="8" customWidth="1"/>
    <col min="5897" max="5897" width="8.109375" customWidth="1"/>
    <col min="5898" max="5898" width="8.44140625" customWidth="1"/>
    <col min="5899" max="5899" width="8" customWidth="1"/>
    <col min="5900" max="5900" width="8.109375" customWidth="1"/>
    <col min="5901" max="5901" width="8.44140625" customWidth="1"/>
    <col min="6145" max="6145" width="37.33203125" customWidth="1"/>
    <col min="6146" max="6146" width="8" customWidth="1"/>
    <col min="6147" max="6147" width="8.33203125" customWidth="1"/>
    <col min="6148" max="6148" width="8.44140625" customWidth="1"/>
    <col min="6149" max="6149" width="8" customWidth="1"/>
    <col min="6150" max="6150" width="8.109375" customWidth="1"/>
    <col min="6151" max="6151" width="8.44140625" customWidth="1"/>
    <col min="6152" max="6152" width="8" customWidth="1"/>
    <col min="6153" max="6153" width="8.109375" customWidth="1"/>
    <col min="6154" max="6154" width="8.44140625" customWidth="1"/>
    <col min="6155" max="6155" width="8" customWidth="1"/>
    <col min="6156" max="6156" width="8.109375" customWidth="1"/>
    <col min="6157" max="6157" width="8.44140625" customWidth="1"/>
    <col min="6401" max="6401" width="37.33203125" customWidth="1"/>
    <col min="6402" max="6402" width="8" customWidth="1"/>
    <col min="6403" max="6403" width="8.33203125" customWidth="1"/>
    <col min="6404" max="6404" width="8.44140625" customWidth="1"/>
    <col min="6405" max="6405" width="8" customWidth="1"/>
    <col min="6406" max="6406" width="8.109375" customWidth="1"/>
    <col min="6407" max="6407" width="8.44140625" customWidth="1"/>
    <col min="6408" max="6408" width="8" customWidth="1"/>
    <col min="6409" max="6409" width="8.109375" customWidth="1"/>
    <col min="6410" max="6410" width="8.44140625" customWidth="1"/>
    <col min="6411" max="6411" width="8" customWidth="1"/>
    <col min="6412" max="6412" width="8.109375" customWidth="1"/>
    <col min="6413" max="6413" width="8.44140625" customWidth="1"/>
    <col min="6657" max="6657" width="37.33203125" customWidth="1"/>
    <col min="6658" max="6658" width="8" customWidth="1"/>
    <col min="6659" max="6659" width="8.33203125" customWidth="1"/>
    <col min="6660" max="6660" width="8.44140625" customWidth="1"/>
    <col min="6661" max="6661" width="8" customWidth="1"/>
    <col min="6662" max="6662" width="8.109375" customWidth="1"/>
    <col min="6663" max="6663" width="8.44140625" customWidth="1"/>
    <col min="6664" max="6664" width="8" customWidth="1"/>
    <col min="6665" max="6665" width="8.109375" customWidth="1"/>
    <col min="6666" max="6666" width="8.44140625" customWidth="1"/>
    <col min="6667" max="6667" width="8" customWidth="1"/>
    <col min="6668" max="6668" width="8.109375" customWidth="1"/>
    <col min="6669" max="6669" width="8.44140625" customWidth="1"/>
    <col min="6913" max="6913" width="37.33203125" customWidth="1"/>
    <col min="6914" max="6914" width="8" customWidth="1"/>
    <col min="6915" max="6915" width="8.33203125" customWidth="1"/>
    <col min="6916" max="6916" width="8.44140625" customWidth="1"/>
    <col min="6917" max="6917" width="8" customWidth="1"/>
    <col min="6918" max="6918" width="8.109375" customWidth="1"/>
    <col min="6919" max="6919" width="8.44140625" customWidth="1"/>
    <col min="6920" max="6920" width="8" customWidth="1"/>
    <col min="6921" max="6921" width="8.109375" customWidth="1"/>
    <col min="6922" max="6922" width="8.44140625" customWidth="1"/>
    <col min="6923" max="6923" width="8" customWidth="1"/>
    <col min="6924" max="6924" width="8.109375" customWidth="1"/>
    <col min="6925" max="6925" width="8.44140625" customWidth="1"/>
    <col min="7169" max="7169" width="37.33203125" customWidth="1"/>
    <col min="7170" max="7170" width="8" customWidth="1"/>
    <col min="7171" max="7171" width="8.33203125" customWidth="1"/>
    <col min="7172" max="7172" width="8.44140625" customWidth="1"/>
    <col min="7173" max="7173" width="8" customWidth="1"/>
    <col min="7174" max="7174" width="8.109375" customWidth="1"/>
    <col min="7175" max="7175" width="8.44140625" customWidth="1"/>
    <col min="7176" max="7176" width="8" customWidth="1"/>
    <col min="7177" max="7177" width="8.109375" customWidth="1"/>
    <col min="7178" max="7178" width="8.44140625" customWidth="1"/>
    <col min="7179" max="7179" width="8" customWidth="1"/>
    <col min="7180" max="7180" width="8.109375" customWidth="1"/>
    <col min="7181" max="7181" width="8.44140625" customWidth="1"/>
    <col min="7425" max="7425" width="37.33203125" customWidth="1"/>
    <col min="7426" max="7426" width="8" customWidth="1"/>
    <col min="7427" max="7427" width="8.33203125" customWidth="1"/>
    <col min="7428" max="7428" width="8.44140625" customWidth="1"/>
    <col min="7429" max="7429" width="8" customWidth="1"/>
    <col min="7430" max="7430" width="8.109375" customWidth="1"/>
    <col min="7431" max="7431" width="8.44140625" customWidth="1"/>
    <col min="7432" max="7432" width="8" customWidth="1"/>
    <col min="7433" max="7433" width="8.109375" customWidth="1"/>
    <col min="7434" max="7434" width="8.44140625" customWidth="1"/>
    <col min="7435" max="7435" width="8" customWidth="1"/>
    <col min="7436" max="7436" width="8.109375" customWidth="1"/>
    <col min="7437" max="7437" width="8.44140625" customWidth="1"/>
    <col min="7681" max="7681" width="37.33203125" customWidth="1"/>
    <col min="7682" max="7682" width="8" customWidth="1"/>
    <col min="7683" max="7683" width="8.33203125" customWidth="1"/>
    <col min="7684" max="7684" width="8.44140625" customWidth="1"/>
    <col min="7685" max="7685" width="8" customWidth="1"/>
    <col min="7686" max="7686" width="8.109375" customWidth="1"/>
    <col min="7687" max="7687" width="8.44140625" customWidth="1"/>
    <col min="7688" max="7688" width="8" customWidth="1"/>
    <col min="7689" max="7689" width="8.109375" customWidth="1"/>
    <col min="7690" max="7690" width="8.44140625" customWidth="1"/>
    <col min="7691" max="7691" width="8" customWidth="1"/>
    <col min="7692" max="7692" width="8.109375" customWidth="1"/>
    <col min="7693" max="7693" width="8.44140625" customWidth="1"/>
    <col min="7937" max="7937" width="37.33203125" customWidth="1"/>
    <col min="7938" max="7938" width="8" customWidth="1"/>
    <col min="7939" max="7939" width="8.33203125" customWidth="1"/>
    <col min="7940" max="7940" width="8.44140625" customWidth="1"/>
    <col min="7941" max="7941" width="8" customWidth="1"/>
    <col min="7942" max="7942" width="8.109375" customWidth="1"/>
    <col min="7943" max="7943" width="8.44140625" customWidth="1"/>
    <col min="7944" max="7944" width="8" customWidth="1"/>
    <col min="7945" max="7945" width="8.109375" customWidth="1"/>
    <col min="7946" max="7946" width="8.44140625" customWidth="1"/>
    <col min="7947" max="7947" width="8" customWidth="1"/>
    <col min="7948" max="7948" width="8.109375" customWidth="1"/>
    <col min="7949" max="7949" width="8.44140625" customWidth="1"/>
    <col min="8193" max="8193" width="37.33203125" customWidth="1"/>
    <col min="8194" max="8194" width="8" customWidth="1"/>
    <col min="8195" max="8195" width="8.33203125" customWidth="1"/>
    <col min="8196" max="8196" width="8.44140625" customWidth="1"/>
    <col min="8197" max="8197" width="8" customWidth="1"/>
    <col min="8198" max="8198" width="8.109375" customWidth="1"/>
    <col min="8199" max="8199" width="8.44140625" customWidth="1"/>
    <col min="8200" max="8200" width="8" customWidth="1"/>
    <col min="8201" max="8201" width="8.109375" customWidth="1"/>
    <col min="8202" max="8202" width="8.44140625" customWidth="1"/>
    <col min="8203" max="8203" width="8" customWidth="1"/>
    <col min="8204" max="8204" width="8.109375" customWidth="1"/>
    <col min="8205" max="8205" width="8.44140625" customWidth="1"/>
    <col min="8449" max="8449" width="37.33203125" customWidth="1"/>
    <col min="8450" max="8450" width="8" customWidth="1"/>
    <col min="8451" max="8451" width="8.33203125" customWidth="1"/>
    <col min="8452" max="8452" width="8.44140625" customWidth="1"/>
    <col min="8453" max="8453" width="8" customWidth="1"/>
    <col min="8454" max="8454" width="8.109375" customWidth="1"/>
    <col min="8455" max="8455" width="8.44140625" customWidth="1"/>
    <col min="8456" max="8456" width="8" customWidth="1"/>
    <col min="8457" max="8457" width="8.109375" customWidth="1"/>
    <col min="8458" max="8458" width="8.44140625" customWidth="1"/>
    <col min="8459" max="8459" width="8" customWidth="1"/>
    <col min="8460" max="8460" width="8.109375" customWidth="1"/>
    <col min="8461" max="8461" width="8.44140625" customWidth="1"/>
    <col min="8705" max="8705" width="37.33203125" customWidth="1"/>
    <col min="8706" max="8706" width="8" customWidth="1"/>
    <col min="8707" max="8707" width="8.33203125" customWidth="1"/>
    <col min="8708" max="8708" width="8.44140625" customWidth="1"/>
    <col min="8709" max="8709" width="8" customWidth="1"/>
    <col min="8710" max="8710" width="8.109375" customWidth="1"/>
    <col min="8711" max="8711" width="8.44140625" customWidth="1"/>
    <col min="8712" max="8712" width="8" customWidth="1"/>
    <col min="8713" max="8713" width="8.109375" customWidth="1"/>
    <col min="8714" max="8714" width="8.44140625" customWidth="1"/>
    <col min="8715" max="8715" width="8" customWidth="1"/>
    <col min="8716" max="8716" width="8.109375" customWidth="1"/>
    <col min="8717" max="8717" width="8.44140625" customWidth="1"/>
    <col min="8961" max="8961" width="37.33203125" customWidth="1"/>
    <col min="8962" max="8962" width="8" customWidth="1"/>
    <col min="8963" max="8963" width="8.33203125" customWidth="1"/>
    <col min="8964" max="8964" width="8.44140625" customWidth="1"/>
    <col min="8965" max="8965" width="8" customWidth="1"/>
    <col min="8966" max="8966" width="8.109375" customWidth="1"/>
    <col min="8967" max="8967" width="8.44140625" customWidth="1"/>
    <col min="8968" max="8968" width="8" customWidth="1"/>
    <col min="8969" max="8969" width="8.109375" customWidth="1"/>
    <col min="8970" max="8970" width="8.44140625" customWidth="1"/>
    <col min="8971" max="8971" width="8" customWidth="1"/>
    <col min="8972" max="8972" width="8.109375" customWidth="1"/>
    <col min="8973" max="8973" width="8.44140625" customWidth="1"/>
    <col min="9217" max="9217" width="37.33203125" customWidth="1"/>
    <col min="9218" max="9218" width="8" customWidth="1"/>
    <col min="9219" max="9219" width="8.33203125" customWidth="1"/>
    <col min="9220" max="9220" width="8.44140625" customWidth="1"/>
    <col min="9221" max="9221" width="8" customWidth="1"/>
    <col min="9222" max="9222" width="8.109375" customWidth="1"/>
    <col min="9223" max="9223" width="8.44140625" customWidth="1"/>
    <col min="9224" max="9224" width="8" customWidth="1"/>
    <col min="9225" max="9225" width="8.109375" customWidth="1"/>
    <col min="9226" max="9226" width="8.44140625" customWidth="1"/>
    <col min="9227" max="9227" width="8" customWidth="1"/>
    <col min="9228" max="9228" width="8.109375" customWidth="1"/>
    <col min="9229" max="9229" width="8.44140625" customWidth="1"/>
    <col min="9473" max="9473" width="37.33203125" customWidth="1"/>
    <col min="9474" max="9474" width="8" customWidth="1"/>
    <col min="9475" max="9475" width="8.33203125" customWidth="1"/>
    <col min="9476" max="9476" width="8.44140625" customWidth="1"/>
    <col min="9477" max="9477" width="8" customWidth="1"/>
    <col min="9478" max="9478" width="8.109375" customWidth="1"/>
    <col min="9479" max="9479" width="8.44140625" customWidth="1"/>
    <col min="9480" max="9480" width="8" customWidth="1"/>
    <col min="9481" max="9481" width="8.109375" customWidth="1"/>
    <col min="9482" max="9482" width="8.44140625" customWidth="1"/>
    <col min="9483" max="9483" width="8" customWidth="1"/>
    <col min="9484" max="9484" width="8.109375" customWidth="1"/>
    <col min="9485" max="9485" width="8.44140625" customWidth="1"/>
    <col min="9729" max="9729" width="37.33203125" customWidth="1"/>
    <col min="9730" max="9730" width="8" customWidth="1"/>
    <col min="9731" max="9731" width="8.33203125" customWidth="1"/>
    <col min="9732" max="9732" width="8.44140625" customWidth="1"/>
    <col min="9733" max="9733" width="8" customWidth="1"/>
    <col min="9734" max="9734" width="8.109375" customWidth="1"/>
    <col min="9735" max="9735" width="8.44140625" customWidth="1"/>
    <col min="9736" max="9736" width="8" customWidth="1"/>
    <col min="9737" max="9737" width="8.109375" customWidth="1"/>
    <col min="9738" max="9738" width="8.44140625" customWidth="1"/>
    <col min="9739" max="9739" width="8" customWidth="1"/>
    <col min="9740" max="9740" width="8.109375" customWidth="1"/>
    <col min="9741" max="9741" width="8.44140625" customWidth="1"/>
    <col min="9985" max="9985" width="37.33203125" customWidth="1"/>
    <col min="9986" max="9986" width="8" customWidth="1"/>
    <col min="9987" max="9987" width="8.33203125" customWidth="1"/>
    <col min="9988" max="9988" width="8.44140625" customWidth="1"/>
    <col min="9989" max="9989" width="8" customWidth="1"/>
    <col min="9990" max="9990" width="8.109375" customWidth="1"/>
    <col min="9991" max="9991" width="8.44140625" customWidth="1"/>
    <col min="9992" max="9992" width="8" customWidth="1"/>
    <col min="9993" max="9993" width="8.109375" customWidth="1"/>
    <col min="9994" max="9994" width="8.44140625" customWidth="1"/>
    <col min="9995" max="9995" width="8" customWidth="1"/>
    <col min="9996" max="9996" width="8.109375" customWidth="1"/>
    <col min="9997" max="9997" width="8.44140625" customWidth="1"/>
    <col min="10241" max="10241" width="37.33203125" customWidth="1"/>
    <col min="10242" max="10242" width="8" customWidth="1"/>
    <col min="10243" max="10243" width="8.33203125" customWidth="1"/>
    <col min="10244" max="10244" width="8.44140625" customWidth="1"/>
    <col min="10245" max="10245" width="8" customWidth="1"/>
    <col min="10246" max="10246" width="8.109375" customWidth="1"/>
    <col min="10247" max="10247" width="8.44140625" customWidth="1"/>
    <col min="10248" max="10248" width="8" customWidth="1"/>
    <col min="10249" max="10249" width="8.109375" customWidth="1"/>
    <col min="10250" max="10250" width="8.44140625" customWidth="1"/>
    <col min="10251" max="10251" width="8" customWidth="1"/>
    <col min="10252" max="10252" width="8.109375" customWidth="1"/>
    <col min="10253" max="10253" width="8.44140625" customWidth="1"/>
    <col min="10497" max="10497" width="37.33203125" customWidth="1"/>
    <col min="10498" max="10498" width="8" customWidth="1"/>
    <col min="10499" max="10499" width="8.33203125" customWidth="1"/>
    <col min="10500" max="10500" width="8.44140625" customWidth="1"/>
    <col min="10501" max="10501" width="8" customWidth="1"/>
    <col min="10502" max="10502" width="8.109375" customWidth="1"/>
    <col min="10503" max="10503" width="8.44140625" customWidth="1"/>
    <col min="10504" max="10504" width="8" customWidth="1"/>
    <col min="10505" max="10505" width="8.109375" customWidth="1"/>
    <col min="10506" max="10506" width="8.44140625" customWidth="1"/>
    <col min="10507" max="10507" width="8" customWidth="1"/>
    <col min="10508" max="10508" width="8.109375" customWidth="1"/>
    <col min="10509" max="10509" width="8.44140625" customWidth="1"/>
    <col min="10753" max="10753" width="37.33203125" customWidth="1"/>
    <col min="10754" max="10754" width="8" customWidth="1"/>
    <col min="10755" max="10755" width="8.33203125" customWidth="1"/>
    <col min="10756" max="10756" width="8.44140625" customWidth="1"/>
    <col min="10757" max="10757" width="8" customWidth="1"/>
    <col min="10758" max="10758" width="8.109375" customWidth="1"/>
    <col min="10759" max="10759" width="8.44140625" customWidth="1"/>
    <col min="10760" max="10760" width="8" customWidth="1"/>
    <col min="10761" max="10761" width="8.109375" customWidth="1"/>
    <col min="10762" max="10762" width="8.44140625" customWidth="1"/>
    <col min="10763" max="10763" width="8" customWidth="1"/>
    <col min="10764" max="10764" width="8.109375" customWidth="1"/>
    <col min="10765" max="10765" width="8.44140625" customWidth="1"/>
    <col min="11009" max="11009" width="37.33203125" customWidth="1"/>
    <col min="11010" max="11010" width="8" customWidth="1"/>
    <col min="11011" max="11011" width="8.33203125" customWidth="1"/>
    <col min="11012" max="11012" width="8.44140625" customWidth="1"/>
    <col min="11013" max="11013" width="8" customWidth="1"/>
    <col min="11014" max="11014" width="8.109375" customWidth="1"/>
    <col min="11015" max="11015" width="8.44140625" customWidth="1"/>
    <col min="11016" max="11016" width="8" customWidth="1"/>
    <col min="11017" max="11017" width="8.109375" customWidth="1"/>
    <col min="11018" max="11018" width="8.44140625" customWidth="1"/>
    <col min="11019" max="11019" width="8" customWidth="1"/>
    <col min="11020" max="11020" width="8.109375" customWidth="1"/>
    <col min="11021" max="11021" width="8.44140625" customWidth="1"/>
    <col min="11265" max="11265" width="37.33203125" customWidth="1"/>
    <col min="11266" max="11266" width="8" customWidth="1"/>
    <col min="11267" max="11267" width="8.33203125" customWidth="1"/>
    <col min="11268" max="11268" width="8.44140625" customWidth="1"/>
    <col min="11269" max="11269" width="8" customWidth="1"/>
    <col min="11270" max="11270" width="8.109375" customWidth="1"/>
    <col min="11271" max="11271" width="8.44140625" customWidth="1"/>
    <col min="11272" max="11272" width="8" customWidth="1"/>
    <col min="11273" max="11273" width="8.109375" customWidth="1"/>
    <col min="11274" max="11274" width="8.44140625" customWidth="1"/>
    <col min="11275" max="11275" width="8" customWidth="1"/>
    <col min="11276" max="11276" width="8.109375" customWidth="1"/>
    <col min="11277" max="11277" width="8.44140625" customWidth="1"/>
    <col min="11521" max="11521" width="37.33203125" customWidth="1"/>
    <col min="11522" max="11522" width="8" customWidth="1"/>
    <col min="11523" max="11523" width="8.33203125" customWidth="1"/>
    <col min="11524" max="11524" width="8.44140625" customWidth="1"/>
    <col min="11525" max="11525" width="8" customWidth="1"/>
    <col min="11526" max="11526" width="8.109375" customWidth="1"/>
    <col min="11527" max="11527" width="8.44140625" customWidth="1"/>
    <col min="11528" max="11528" width="8" customWidth="1"/>
    <col min="11529" max="11529" width="8.109375" customWidth="1"/>
    <col min="11530" max="11530" width="8.44140625" customWidth="1"/>
    <col min="11531" max="11531" width="8" customWidth="1"/>
    <col min="11532" max="11532" width="8.109375" customWidth="1"/>
    <col min="11533" max="11533" width="8.44140625" customWidth="1"/>
    <col min="11777" max="11777" width="37.33203125" customWidth="1"/>
    <col min="11778" max="11778" width="8" customWidth="1"/>
    <col min="11779" max="11779" width="8.33203125" customWidth="1"/>
    <col min="11780" max="11780" width="8.44140625" customWidth="1"/>
    <col min="11781" max="11781" width="8" customWidth="1"/>
    <col min="11782" max="11782" width="8.109375" customWidth="1"/>
    <col min="11783" max="11783" width="8.44140625" customWidth="1"/>
    <col min="11784" max="11784" width="8" customWidth="1"/>
    <col min="11785" max="11785" width="8.109375" customWidth="1"/>
    <col min="11786" max="11786" width="8.44140625" customWidth="1"/>
    <col min="11787" max="11787" width="8" customWidth="1"/>
    <col min="11788" max="11788" width="8.109375" customWidth="1"/>
    <col min="11789" max="11789" width="8.44140625" customWidth="1"/>
    <col min="12033" max="12033" width="37.33203125" customWidth="1"/>
    <col min="12034" max="12034" width="8" customWidth="1"/>
    <col min="12035" max="12035" width="8.33203125" customWidth="1"/>
    <col min="12036" max="12036" width="8.44140625" customWidth="1"/>
    <col min="12037" max="12037" width="8" customWidth="1"/>
    <col min="12038" max="12038" width="8.109375" customWidth="1"/>
    <col min="12039" max="12039" width="8.44140625" customWidth="1"/>
    <col min="12040" max="12040" width="8" customWidth="1"/>
    <col min="12041" max="12041" width="8.109375" customWidth="1"/>
    <col min="12042" max="12042" width="8.44140625" customWidth="1"/>
    <col min="12043" max="12043" width="8" customWidth="1"/>
    <col min="12044" max="12044" width="8.109375" customWidth="1"/>
    <col min="12045" max="12045" width="8.44140625" customWidth="1"/>
    <col min="12289" max="12289" width="37.33203125" customWidth="1"/>
    <col min="12290" max="12290" width="8" customWidth="1"/>
    <col min="12291" max="12291" width="8.33203125" customWidth="1"/>
    <col min="12292" max="12292" width="8.44140625" customWidth="1"/>
    <col min="12293" max="12293" width="8" customWidth="1"/>
    <col min="12294" max="12294" width="8.109375" customWidth="1"/>
    <col min="12295" max="12295" width="8.44140625" customWidth="1"/>
    <col min="12296" max="12296" width="8" customWidth="1"/>
    <col min="12297" max="12297" width="8.109375" customWidth="1"/>
    <col min="12298" max="12298" width="8.44140625" customWidth="1"/>
    <col min="12299" max="12299" width="8" customWidth="1"/>
    <col min="12300" max="12300" width="8.109375" customWidth="1"/>
    <col min="12301" max="12301" width="8.44140625" customWidth="1"/>
    <col min="12545" max="12545" width="37.33203125" customWidth="1"/>
    <col min="12546" max="12546" width="8" customWidth="1"/>
    <col min="12547" max="12547" width="8.33203125" customWidth="1"/>
    <col min="12548" max="12548" width="8.44140625" customWidth="1"/>
    <col min="12549" max="12549" width="8" customWidth="1"/>
    <col min="12550" max="12550" width="8.109375" customWidth="1"/>
    <col min="12551" max="12551" width="8.44140625" customWidth="1"/>
    <col min="12552" max="12552" width="8" customWidth="1"/>
    <col min="12553" max="12553" width="8.109375" customWidth="1"/>
    <col min="12554" max="12554" width="8.44140625" customWidth="1"/>
    <col min="12555" max="12555" width="8" customWidth="1"/>
    <col min="12556" max="12556" width="8.109375" customWidth="1"/>
    <col min="12557" max="12557" width="8.44140625" customWidth="1"/>
    <col min="12801" max="12801" width="37.33203125" customWidth="1"/>
    <col min="12802" max="12802" width="8" customWidth="1"/>
    <col min="12803" max="12803" width="8.33203125" customWidth="1"/>
    <col min="12804" max="12804" width="8.44140625" customWidth="1"/>
    <col min="12805" max="12805" width="8" customWidth="1"/>
    <col min="12806" max="12806" width="8.109375" customWidth="1"/>
    <col min="12807" max="12807" width="8.44140625" customWidth="1"/>
    <col min="12808" max="12808" width="8" customWidth="1"/>
    <col min="12809" max="12809" width="8.109375" customWidth="1"/>
    <col min="12810" max="12810" width="8.44140625" customWidth="1"/>
    <col min="12811" max="12811" width="8" customWidth="1"/>
    <col min="12812" max="12812" width="8.109375" customWidth="1"/>
    <col min="12813" max="12813" width="8.44140625" customWidth="1"/>
    <col min="13057" max="13057" width="37.33203125" customWidth="1"/>
    <col min="13058" max="13058" width="8" customWidth="1"/>
    <col min="13059" max="13059" width="8.33203125" customWidth="1"/>
    <col min="13060" max="13060" width="8.44140625" customWidth="1"/>
    <col min="13061" max="13061" width="8" customWidth="1"/>
    <col min="13062" max="13062" width="8.109375" customWidth="1"/>
    <col min="13063" max="13063" width="8.44140625" customWidth="1"/>
    <col min="13064" max="13064" width="8" customWidth="1"/>
    <col min="13065" max="13065" width="8.109375" customWidth="1"/>
    <col min="13066" max="13066" width="8.44140625" customWidth="1"/>
    <col min="13067" max="13067" width="8" customWidth="1"/>
    <col min="13068" max="13068" width="8.109375" customWidth="1"/>
    <col min="13069" max="13069" width="8.44140625" customWidth="1"/>
    <col min="13313" max="13313" width="37.33203125" customWidth="1"/>
    <col min="13314" max="13314" width="8" customWidth="1"/>
    <col min="13315" max="13315" width="8.33203125" customWidth="1"/>
    <col min="13316" max="13316" width="8.44140625" customWidth="1"/>
    <col min="13317" max="13317" width="8" customWidth="1"/>
    <col min="13318" max="13318" width="8.109375" customWidth="1"/>
    <col min="13319" max="13319" width="8.44140625" customWidth="1"/>
    <col min="13320" max="13320" width="8" customWidth="1"/>
    <col min="13321" max="13321" width="8.109375" customWidth="1"/>
    <col min="13322" max="13322" width="8.44140625" customWidth="1"/>
    <col min="13323" max="13323" width="8" customWidth="1"/>
    <col min="13324" max="13324" width="8.109375" customWidth="1"/>
    <col min="13325" max="13325" width="8.44140625" customWidth="1"/>
    <col min="13569" max="13569" width="37.33203125" customWidth="1"/>
    <col min="13570" max="13570" width="8" customWidth="1"/>
    <col min="13571" max="13571" width="8.33203125" customWidth="1"/>
    <col min="13572" max="13572" width="8.44140625" customWidth="1"/>
    <col min="13573" max="13573" width="8" customWidth="1"/>
    <col min="13574" max="13574" width="8.109375" customWidth="1"/>
    <col min="13575" max="13575" width="8.44140625" customWidth="1"/>
    <col min="13576" max="13576" width="8" customWidth="1"/>
    <col min="13577" max="13577" width="8.109375" customWidth="1"/>
    <col min="13578" max="13578" width="8.44140625" customWidth="1"/>
    <col min="13579" max="13579" width="8" customWidth="1"/>
    <col min="13580" max="13580" width="8.109375" customWidth="1"/>
    <col min="13581" max="13581" width="8.44140625" customWidth="1"/>
    <col min="13825" max="13825" width="37.33203125" customWidth="1"/>
    <col min="13826" max="13826" width="8" customWidth="1"/>
    <col min="13827" max="13827" width="8.33203125" customWidth="1"/>
    <col min="13828" max="13828" width="8.44140625" customWidth="1"/>
    <col min="13829" max="13829" width="8" customWidth="1"/>
    <col min="13830" max="13830" width="8.109375" customWidth="1"/>
    <col min="13831" max="13831" width="8.44140625" customWidth="1"/>
    <col min="13832" max="13832" width="8" customWidth="1"/>
    <col min="13833" max="13833" width="8.109375" customWidth="1"/>
    <col min="13834" max="13834" width="8.44140625" customWidth="1"/>
    <col min="13835" max="13835" width="8" customWidth="1"/>
    <col min="13836" max="13836" width="8.109375" customWidth="1"/>
    <col min="13837" max="13837" width="8.44140625" customWidth="1"/>
    <col min="14081" max="14081" width="37.33203125" customWidth="1"/>
    <col min="14082" max="14082" width="8" customWidth="1"/>
    <col min="14083" max="14083" width="8.33203125" customWidth="1"/>
    <col min="14084" max="14084" width="8.44140625" customWidth="1"/>
    <col min="14085" max="14085" width="8" customWidth="1"/>
    <col min="14086" max="14086" width="8.109375" customWidth="1"/>
    <col min="14087" max="14087" width="8.44140625" customWidth="1"/>
    <col min="14088" max="14088" width="8" customWidth="1"/>
    <col min="14089" max="14089" width="8.109375" customWidth="1"/>
    <col min="14090" max="14090" width="8.44140625" customWidth="1"/>
    <col min="14091" max="14091" width="8" customWidth="1"/>
    <col min="14092" max="14092" width="8.109375" customWidth="1"/>
    <col min="14093" max="14093" width="8.44140625" customWidth="1"/>
    <col min="14337" max="14337" width="37.33203125" customWidth="1"/>
    <col min="14338" max="14338" width="8" customWidth="1"/>
    <col min="14339" max="14339" width="8.33203125" customWidth="1"/>
    <col min="14340" max="14340" width="8.44140625" customWidth="1"/>
    <col min="14341" max="14341" width="8" customWidth="1"/>
    <col min="14342" max="14342" width="8.109375" customWidth="1"/>
    <col min="14343" max="14343" width="8.44140625" customWidth="1"/>
    <col min="14344" max="14344" width="8" customWidth="1"/>
    <col min="14345" max="14345" width="8.109375" customWidth="1"/>
    <col min="14346" max="14346" width="8.44140625" customWidth="1"/>
    <col min="14347" max="14347" width="8" customWidth="1"/>
    <col min="14348" max="14348" width="8.109375" customWidth="1"/>
    <col min="14349" max="14349" width="8.44140625" customWidth="1"/>
    <col min="14593" max="14593" width="37.33203125" customWidth="1"/>
    <col min="14594" max="14594" width="8" customWidth="1"/>
    <col min="14595" max="14595" width="8.33203125" customWidth="1"/>
    <col min="14596" max="14596" width="8.44140625" customWidth="1"/>
    <col min="14597" max="14597" width="8" customWidth="1"/>
    <col min="14598" max="14598" width="8.109375" customWidth="1"/>
    <col min="14599" max="14599" width="8.44140625" customWidth="1"/>
    <col min="14600" max="14600" width="8" customWidth="1"/>
    <col min="14601" max="14601" width="8.109375" customWidth="1"/>
    <col min="14602" max="14602" width="8.44140625" customWidth="1"/>
    <col min="14603" max="14603" width="8" customWidth="1"/>
    <col min="14604" max="14604" width="8.109375" customWidth="1"/>
    <col min="14605" max="14605" width="8.44140625" customWidth="1"/>
    <col min="14849" max="14849" width="37.33203125" customWidth="1"/>
    <col min="14850" max="14850" width="8" customWidth="1"/>
    <col min="14851" max="14851" width="8.33203125" customWidth="1"/>
    <col min="14852" max="14852" width="8.44140625" customWidth="1"/>
    <col min="14853" max="14853" width="8" customWidth="1"/>
    <col min="14854" max="14854" width="8.109375" customWidth="1"/>
    <col min="14855" max="14855" width="8.44140625" customWidth="1"/>
    <col min="14856" max="14856" width="8" customWidth="1"/>
    <col min="14857" max="14857" width="8.109375" customWidth="1"/>
    <col min="14858" max="14858" width="8.44140625" customWidth="1"/>
    <col min="14859" max="14859" width="8" customWidth="1"/>
    <col min="14860" max="14860" width="8.109375" customWidth="1"/>
    <col min="14861" max="14861" width="8.44140625" customWidth="1"/>
    <col min="15105" max="15105" width="37.33203125" customWidth="1"/>
    <col min="15106" max="15106" width="8" customWidth="1"/>
    <col min="15107" max="15107" width="8.33203125" customWidth="1"/>
    <col min="15108" max="15108" width="8.44140625" customWidth="1"/>
    <col min="15109" max="15109" width="8" customWidth="1"/>
    <col min="15110" max="15110" width="8.109375" customWidth="1"/>
    <col min="15111" max="15111" width="8.44140625" customWidth="1"/>
    <col min="15112" max="15112" width="8" customWidth="1"/>
    <col min="15113" max="15113" width="8.109375" customWidth="1"/>
    <col min="15114" max="15114" width="8.44140625" customWidth="1"/>
    <col min="15115" max="15115" width="8" customWidth="1"/>
    <col min="15116" max="15116" width="8.109375" customWidth="1"/>
    <col min="15117" max="15117" width="8.44140625" customWidth="1"/>
    <col min="15361" max="15361" width="37.33203125" customWidth="1"/>
    <col min="15362" max="15362" width="8" customWidth="1"/>
    <col min="15363" max="15363" width="8.33203125" customWidth="1"/>
    <col min="15364" max="15364" width="8.44140625" customWidth="1"/>
    <col min="15365" max="15365" width="8" customWidth="1"/>
    <col min="15366" max="15366" width="8.109375" customWidth="1"/>
    <col min="15367" max="15367" width="8.44140625" customWidth="1"/>
    <col min="15368" max="15368" width="8" customWidth="1"/>
    <col min="15369" max="15369" width="8.109375" customWidth="1"/>
    <col min="15370" max="15370" width="8.44140625" customWidth="1"/>
    <col min="15371" max="15371" width="8" customWidth="1"/>
    <col min="15372" max="15372" width="8.109375" customWidth="1"/>
    <col min="15373" max="15373" width="8.44140625" customWidth="1"/>
    <col min="15617" max="15617" width="37.33203125" customWidth="1"/>
    <col min="15618" max="15618" width="8" customWidth="1"/>
    <col min="15619" max="15619" width="8.33203125" customWidth="1"/>
    <col min="15620" max="15620" width="8.44140625" customWidth="1"/>
    <col min="15621" max="15621" width="8" customWidth="1"/>
    <col min="15622" max="15622" width="8.109375" customWidth="1"/>
    <col min="15623" max="15623" width="8.44140625" customWidth="1"/>
    <col min="15624" max="15624" width="8" customWidth="1"/>
    <col min="15625" max="15625" width="8.109375" customWidth="1"/>
    <col min="15626" max="15626" width="8.44140625" customWidth="1"/>
    <col min="15627" max="15627" width="8" customWidth="1"/>
    <col min="15628" max="15628" width="8.109375" customWidth="1"/>
    <col min="15629" max="15629" width="8.44140625" customWidth="1"/>
    <col min="15873" max="15873" width="37.33203125" customWidth="1"/>
    <col min="15874" max="15874" width="8" customWidth="1"/>
    <col min="15875" max="15875" width="8.33203125" customWidth="1"/>
    <col min="15876" max="15876" width="8.44140625" customWidth="1"/>
    <col min="15877" max="15877" width="8" customWidth="1"/>
    <col min="15878" max="15878" width="8.109375" customWidth="1"/>
    <col min="15879" max="15879" width="8.44140625" customWidth="1"/>
    <col min="15880" max="15880" width="8" customWidth="1"/>
    <col min="15881" max="15881" width="8.109375" customWidth="1"/>
    <col min="15882" max="15882" width="8.44140625" customWidth="1"/>
    <col min="15883" max="15883" width="8" customWidth="1"/>
    <col min="15884" max="15884" width="8.109375" customWidth="1"/>
    <col min="15885" max="15885" width="8.44140625" customWidth="1"/>
    <col min="16129" max="16129" width="37.33203125" customWidth="1"/>
    <col min="16130" max="16130" width="8" customWidth="1"/>
    <col min="16131" max="16131" width="8.33203125" customWidth="1"/>
    <col min="16132" max="16132" width="8.44140625" customWidth="1"/>
    <col min="16133" max="16133" width="8" customWidth="1"/>
    <col min="16134" max="16134" width="8.109375" customWidth="1"/>
    <col min="16135" max="16135" width="8.44140625" customWidth="1"/>
    <col min="16136" max="16136" width="8" customWidth="1"/>
    <col min="16137" max="16137" width="8.109375" customWidth="1"/>
    <col min="16138" max="16138" width="8.44140625" customWidth="1"/>
    <col min="16139" max="16139" width="8" customWidth="1"/>
    <col min="16140" max="16140" width="8.109375" customWidth="1"/>
    <col min="16141" max="16141" width="8.44140625" customWidth="1"/>
  </cols>
  <sheetData>
    <row r="1" spans="1:13" ht="19.2" customHeight="1">
      <c r="A1" s="1133" t="s">
        <v>693</v>
      </c>
      <c r="B1" s="1133"/>
      <c r="C1" s="1133"/>
      <c r="D1" s="1133"/>
      <c r="E1" s="1133"/>
      <c r="F1" s="1133"/>
      <c r="G1" s="1133"/>
      <c r="H1" s="1133"/>
      <c r="I1" s="1133"/>
      <c r="J1" s="1133"/>
      <c r="K1" s="1133"/>
      <c r="L1" s="1133"/>
      <c r="M1" s="1133"/>
    </row>
    <row r="2" spans="1:13" s="294" customFormat="1" ht="15.6" customHeight="1">
      <c r="A2" s="1111" t="s">
        <v>654</v>
      </c>
      <c r="B2" s="1030">
        <v>2019</v>
      </c>
      <c r="C2" s="1030"/>
      <c r="D2" s="1030"/>
      <c r="E2" s="1030"/>
      <c r="F2" s="1030"/>
      <c r="G2" s="1030"/>
      <c r="H2" s="1030">
        <v>2020</v>
      </c>
      <c r="I2" s="1030"/>
      <c r="J2" s="1030"/>
      <c r="K2" s="1030"/>
      <c r="L2" s="1030"/>
      <c r="M2" s="1030"/>
    </row>
    <row r="3" spans="1:13" s="294" customFormat="1" ht="15.6" customHeight="1">
      <c r="A3" s="1111"/>
      <c r="B3" s="1134" t="s">
        <v>439</v>
      </c>
      <c r="C3" s="1134"/>
      <c r="D3" s="1134"/>
      <c r="E3" s="1134" t="s">
        <v>694</v>
      </c>
      <c r="F3" s="1134"/>
      <c r="G3" s="1134"/>
      <c r="H3" s="1134" t="s">
        <v>439</v>
      </c>
      <c r="I3" s="1134"/>
      <c r="J3" s="1134"/>
      <c r="K3" s="1134" t="s">
        <v>694</v>
      </c>
      <c r="L3" s="1134"/>
      <c r="M3" s="1134"/>
    </row>
    <row r="4" spans="1:13" s="295" customFormat="1" ht="52.95" customHeight="1">
      <c r="A4" s="1111"/>
      <c r="B4" s="218" t="s">
        <v>695</v>
      </c>
      <c r="C4" s="315" t="s">
        <v>696</v>
      </c>
      <c r="D4" s="339" t="s">
        <v>697</v>
      </c>
      <c r="E4" s="218" t="s">
        <v>695</v>
      </c>
      <c r="F4" s="315" t="s">
        <v>696</v>
      </c>
      <c r="G4" s="339" t="s">
        <v>697</v>
      </c>
      <c r="H4" s="218" t="s">
        <v>695</v>
      </c>
      <c r="I4" s="315" t="s">
        <v>696</v>
      </c>
      <c r="J4" s="339" t="s">
        <v>697</v>
      </c>
      <c r="K4" s="218" t="s">
        <v>695</v>
      </c>
      <c r="L4" s="315" t="s">
        <v>696</v>
      </c>
      <c r="M4" s="339" t="s">
        <v>697</v>
      </c>
    </row>
    <row r="5" spans="1:13" ht="22.2" customHeight="1">
      <c r="A5" s="318" t="s">
        <v>660</v>
      </c>
      <c r="B5" s="319">
        <v>54414</v>
      </c>
      <c r="C5" s="319">
        <v>9264</v>
      </c>
      <c r="D5" s="340">
        <v>17</v>
      </c>
      <c r="E5" s="319">
        <v>4985</v>
      </c>
      <c r="F5" s="319">
        <v>457</v>
      </c>
      <c r="G5" s="340">
        <v>9.1999999999999993</v>
      </c>
      <c r="H5" s="319">
        <v>44677</v>
      </c>
      <c r="I5" s="319">
        <v>7732</v>
      </c>
      <c r="J5" s="340">
        <v>17.3</v>
      </c>
      <c r="K5" s="319">
        <v>4457</v>
      </c>
      <c r="L5" s="319">
        <v>353</v>
      </c>
      <c r="M5" s="340">
        <v>7.9</v>
      </c>
    </row>
    <row r="6" spans="1:13" ht="27.6" customHeight="1">
      <c r="A6" s="322" t="s">
        <v>661</v>
      </c>
      <c r="B6" s="323">
        <v>934</v>
      </c>
      <c r="C6" s="323">
        <v>363</v>
      </c>
      <c r="D6" s="341">
        <v>38.9</v>
      </c>
      <c r="E6" s="323">
        <v>60</v>
      </c>
      <c r="F6" s="319" t="s">
        <v>303</v>
      </c>
      <c r="G6" s="342" t="s">
        <v>303</v>
      </c>
      <c r="H6" s="323">
        <v>699</v>
      </c>
      <c r="I6" s="323">
        <v>285</v>
      </c>
      <c r="J6" s="341">
        <v>40.799999999999997</v>
      </c>
      <c r="K6" s="323">
        <v>64</v>
      </c>
      <c r="L6" s="327" t="s">
        <v>303</v>
      </c>
      <c r="M6" s="327" t="s">
        <v>303</v>
      </c>
    </row>
    <row r="7" spans="1:13" ht="19.95" customHeight="1">
      <c r="A7" s="322" t="s">
        <v>662</v>
      </c>
      <c r="B7" s="323">
        <v>277</v>
      </c>
      <c r="C7" s="323">
        <v>15</v>
      </c>
      <c r="D7" s="341">
        <v>5.4</v>
      </c>
      <c r="E7" s="323">
        <v>1</v>
      </c>
      <c r="F7" s="319" t="s">
        <v>303</v>
      </c>
      <c r="G7" s="342" t="s">
        <v>303</v>
      </c>
      <c r="H7" s="323">
        <v>135</v>
      </c>
      <c r="I7" s="323">
        <v>30</v>
      </c>
      <c r="J7" s="341">
        <v>22.2</v>
      </c>
      <c r="K7" s="327" t="s">
        <v>303</v>
      </c>
      <c r="L7" s="327" t="s">
        <v>303</v>
      </c>
      <c r="M7" s="327" t="s">
        <v>303</v>
      </c>
    </row>
    <row r="8" spans="1:13" ht="19.95" customHeight="1">
      <c r="A8" s="322" t="s">
        <v>663</v>
      </c>
      <c r="B8" s="323">
        <v>3590</v>
      </c>
      <c r="C8" s="323">
        <v>696</v>
      </c>
      <c r="D8" s="341">
        <v>19.399999999999999</v>
      </c>
      <c r="E8" s="323">
        <v>448</v>
      </c>
      <c r="F8" s="323">
        <v>70</v>
      </c>
      <c r="G8" s="341">
        <v>15.6</v>
      </c>
      <c r="H8" s="323">
        <v>2257</v>
      </c>
      <c r="I8" s="323">
        <v>332</v>
      </c>
      <c r="J8" s="341">
        <v>14.7</v>
      </c>
      <c r="K8" s="323">
        <v>500</v>
      </c>
      <c r="L8" s="323">
        <v>68</v>
      </c>
      <c r="M8" s="343">
        <v>13.6</v>
      </c>
    </row>
    <row r="9" spans="1:13" ht="19.95" customHeight="1">
      <c r="A9" s="322" t="s">
        <v>664</v>
      </c>
      <c r="B9" s="323">
        <v>2232</v>
      </c>
      <c r="C9" s="323">
        <v>27</v>
      </c>
      <c r="D9" s="341">
        <v>1.2</v>
      </c>
      <c r="E9" s="323">
        <v>871</v>
      </c>
      <c r="F9" s="319" t="s">
        <v>303</v>
      </c>
      <c r="G9" s="342" t="s">
        <v>303</v>
      </c>
      <c r="H9" s="323">
        <v>1103</v>
      </c>
      <c r="I9" s="323">
        <v>1</v>
      </c>
      <c r="J9" s="341">
        <v>0.1</v>
      </c>
      <c r="K9" s="323">
        <v>506</v>
      </c>
      <c r="L9" s="323">
        <v>1</v>
      </c>
      <c r="M9" s="343">
        <v>0.2</v>
      </c>
    </row>
    <row r="10" spans="1:13" ht="19.95" customHeight="1">
      <c r="A10" s="322" t="s">
        <v>665</v>
      </c>
      <c r="B10" s="323">
        <v>727</v>
      </c>
      <c r="C10" s="323">
        <v>103</v>
      </c>
      <c r="D10" s="341">
        <v>14.2</v>
      </c>
      <c r="E10" s="323">
        <v>14</v>
      </c>
      <c r="F10" s="319" t="s">
        <v>303</v>
      </c>
      <c r="G10" s="342" t="s">
        <v>303</v>
      </c>
      <c r="H10" s="323">
        <v>682</v>
      </c>
      <c r="I10" s="323">
        <v>18</v>
      </c>
      <c r="J10" s="341">
        <v>2.6</v>
      </c>
      <c r="K10" s="323">
        <v>10</v>
      </c>
      <c r="L10" s="327" t="s">
        <v>303</v>
      </c>
      <c r="M10" s="327" t="s">
        <v>303</v>
      </c>
    </row>
    <row r="11" spans="1:13" ht="19.95" customHeight="1">
      <c r="A11" s="322" t="s">
        <v>666</v>
      </c>
      <c r="B11" s="323">
        <v>5286</v>
      </c>
      <c r="C11" s="323">
        <v>5165</v>
      </c>
      <c r="D11" s="341">
        <v>97.7</v>
      </c>
      <c r="E11" s="323">
        <v>350</v>
      </c>
      <c r="F11" s="323">
        <v>350</v>
      </c>
      <c r="G11" s="341">
        <v>100</v>
      </c>
      <c r="H11" s="323">
        <v>4832</v>
      </c>
      <c r="I11" s="323">
        <v>4487</v>
      </c>
      <c r="J11" s="341">
        <v>92.9</v>
      </c>
      <c r="K11" s="323">
        <v>259</v>
      </c>
      <c r="L11" s="323">
        <v>259</v>
      </c>
      <c r="M11" s="343">
        <v>100</v>
      </c>
    </row>
    <row r="12" spans="1:13" ht="19.95" customHeight="1">
      <c r="A12" s="322" t="s">
        <v>667</v>
      </c>
      <c r="B12" s="323">
        <v>1405</v>
      </c>
      <c r="C12" s="323">
        <v>450</v>
      </c>
      <c r="D12" s="341">
        <v>32</v>
      </c>
      <c r="E12" s="323">
        <v>6</v>
      </c>
      <c r="F12" s="319" t="s">
        <v>303</v>
      </c>
      <c r="G12" s="342" t="s">
        <v>303</v>
      </c>
      <c r="H12" s="323">
        <v>1927</v>
      </c>
      <c r="I12" s="323">
        <v>391</v>
      </c>
      <c r="J12" s="341">
        <v>20.3</v>
      </c>
      <c r="K12" s="323">
        <v>4</v>
      </c>
      <c r="L12" s="327" t="s">
        <v>303</v>
      </c>
      <c r="M12" s="327" t="s">
        <v>303</v>
      </c>
    </row>
    <row r="13" spans="1:13" ht="19.95" customHeight="1">
      <c r="A13" s="322" t="s">
        <v>668</v>
      </c>
      <c r="B13" s="323">
        <v>8603</v>
      </c>
      <c r="C13" s="323">
        <v>514</v>
      </c>
      <c r="D13" s="341">
        <v>6</v>
      </c>
      <c r="E13" s="323">
        <v>945</v>
      </c>
      <c r="F13" s="319" t="s">
        <v>303</v>
      </c>
      <c r="G13" s="342" t="s">
        <v>303</v>
      </c>
      <c r="H13" s="323">
        <v>6474</v>
      </c>
      <c r="I13" s="323">
        <v>327</v>
      </c>
      <c r="J13" s="341">
        <v>5.0999999999999996</v>
      </c>
      <c r="K13" s="323">
        <v>805</v>
      </c>
      <c r="L13" s="327" t="s">
        <v>303</v>
      </c>
      <c r="M13" s="327" t="s">
        <v>303</v>
      </c>
    </row>
    <row r="14" spans="1:13" ht="19.95" customHeight="1">
      <c r="A14" s="322" t="s">
        <v>669</v>
      </c>
      <c r="B14" s="323">
        <v>944</v>
      </c>
      <c r="C14" s="323">
        <v>94</v>
      </c>
      <c r="D14" s="341">
        <v>10</v>
      </c>
      <c r="E14" s="323">
        <v>17</v>
      </c>
      <c r="F14" s="323">
        <v>2</v>
      </c>
      <c r="G14" s="341">
        <v>11.8</v>
      </c>
      <c r="H14" s="323">
        <v>752</v>
      </c>
      <c r="I14" s="323">
        <v>13</v>
      </c>
      <c r="J14" s="341">
        <v>1.7</v>
      </c>
      <c r="K14" s="323">
        <v>20</v>
      </c>
      <c r="L14" s="323">
        <v>3</v>
      </c>
      <c r="M14" s="343">
        <v>15</v>
      </c>
    </row>
    <row r="15" spans="1:13" ht="19.95" customHeight="1">
      <c r="A15" s="322" t="s">
        <v>670</v>
      </c>
      <c r="B15" s="323">
        <v>1241</v>
      </c>
      <c r="C15" s="323">
        <v>26</v>
      </c>
      <c r="D15" s="341">
        <v>2.1</v>
      </c>
      <c r="E15" s="323">
        <v>603</v>
      </c>
      <c r="F15" s="323">
        <v>26</v>
      </c>
      <c r="G15" s="341">
        <v>4.3</v>
      </c>
      <c r="H15" s="323">
        <v>961</v>
      </c>
      <c r="I15" s="323">
        <v>14</v>
      </c>
      <c r="J15" s="341">
        <v>1.5</v>
      </c>
      <c r="K15" s="323">
        <v>540</v>
      </c>
      <c r="L15" s="323">
        <v>14</v>
      </c>
      <c r="M15" s="343">
        <v>2.6</v>
      </c>
    </row>
    <row r="16" spans="1:13" ht="28.2" customHeight="1">
      <c r="A16" s="322" t="s">
        <v>671</v>
      </c>
      <c r="B16" s="319" t="s">
        <v>303</v>
      </c>
      <c r="C16" s="319" t="s">
        <v>303</v>
      </c>
      <c r="D16" s="342" t="s">
        <v>303</v>
      </c>
      <c r="E16" s="327" t="s">
        <v>303</v>
      </c>
      <c r="F16" s="319" t="s">
        <v>303</v>
      </c>
      <c r="G16" s="342" t="s">
        <v>303</v>
      </c>
      <c r="H16" s="327" t="s">
        <v>303</v>
      </c>
      <c r="I16" s="327" t="s">
        <v>303</v>
      </c>
      <c r="J16" s="342" t="s">
        <v>303</v>
      </c>
      <c r="K16" s="327" t="s">
        <v>303</v>
      </c>
      <c r="L16" s="327" t="s">
        <v>303</v>
      </c>
      <c r="M16" s="327" t="s">
        <v>303</v>
      </c>
    </row>
    <row r="17" spans="1:13" ht="19.95" customHeight="1">
      <c r="A17" s="322" t="s">
        <v>672</v>
      </c>
      <c r="B17" s="323">
        <v>8380</v>
      </c>
      <c r="C17" s="323">
        <v>224</v>
      </c>
      <c r="D17" s="341">
        <v>2.7</v>
      </c>
      <c r="E17" s="323">
        <v>45</v>
      </c>
      <c r="F17" s="323">
        <v>2</v>
      </c>
      <c r="G17" s="341">
        <v>4.4000000000000004</v>
      </c>
      <c r="H17" s="323">
        <v>6301</v>
      </c>
      <c r="I17" s="323">
        <v>94</v>
      </c>
      <c r="J17" s="341">
        <v>1.5</v>
      </c>
      <c r="K17" s="323">
        <v>29</v>
      </c>
      <c r="L17" s="327" t="s">
        <v>303</v>
      </c>
      <c r="M17" s="327" t="s">
        <v>303</v>
      </c>
    </row>
    <row r="18" spans="1:13" ht="19.95" customHeight="1">
      <c r="A18" s="322" t="s">
        <v>673</v>
      </c>
      <c r="B18" s="323">
        <v>6981</v>
      </c>
      <c r="C18" s="319" t="s">
        <v>303</v>
      </c>
      <c r="D18" s="341">
        <v>0</v>
      </c>
      <c r="E18" s="323">
        <v>17</v>
      </c>
      <c r="F18" s="319" t="s">
        <v>303</v>
      </c>
      <c r="G18" s="342" t="s">
        <v>303</v>
      </c>
      <c r="H18" s="323">
        <v>7552</v>
      </c>
      <c r="I18" s="323"/>
      <c r="J18" s="341">
        <v>0</v>
      </c>
      <c r="K18" s="323">
        <v>29</v>
      </c>
      <c r="L18" s="327" t="s">
        <v>303</v>
      </c>
      <c r="M18" s="327" t="s">
        <v>303</v>
      </c>
    </row>
    <row r="19" spans="1:13" ht="19.95" customHeight="1">
      <c r="A19" s="322" t="s">
        <v>674</v>
      </c>
      <c r="B19" s="323">
        <v>6755</v>
      </c>
      <c r="C19" s="323">
        <v>1439</v>
      </c>
      <c r="D19" s="341">
        <v>21.3</v>
      </c>
      <c r="E19" s="323">
        <v>584</v>
      </c>
      <c r="F19" s="323">
        <v>7</v>
      </c>
      <c r="G19" s="341">
        <v>1.2</v>
      </c>
      <c r="H19" s="323">
        <v>5709</v>
      </c>
      <c r="I19" s="323">
        <v>1615</v>
      </c>
      <c r="J19" s="341">
        <v>28.3</v>
      </c>
      <c r="K19" s="323">
        <v>729</v>
      </c>
      <c r="L19" s="323">
        <v>8</v>
      </c>
      <c r="M19" s="343">
        <v>1.1000000000000001</v>
      </c>
    </row>
    <row r="20" spans="1:13" ht="19.95" customHeight="1">
      <c r="A20" s="322" t="s">
        <v>675</v>
      </c>
      <c r="B20" s="323">
        <v>846</v>
      </c>
      <c r="C20" s="323">
        <v>86</v>
      </c>
      <c r="D20" s="341">
        <v>10.199999999999999</v>
      </c>
      <c r="E20" s="323">
        <v>6</v>
      </c>
      <c r="F20" s="319" t="s">
        <v>303</v>
      </c>
      <c r="G20" s="342" t="s">
        <v>303</v>
      </c>
      <c r="H20" s="323">
        <v>498</v>
      </c>
      <c r="I20" s="323">
        <v>68</v>
      </c>
      <c r="J20" s="341">
        <v>13.7</v>
      </c>
      <c r="K20" s="323">
        <v>10</v>
      </c>
      <c r="L20" s="327" t="s">
        <v>303</v>
      </c>
      <c r="M20" s="327" t="s">
        <v>303</v>
      </c>
    </row>
    <row r="21" spans="1:13" ht="19.95" customHeight="1">
      <c r="A21" s="322" t="s">
        <v>676</v>
      </c>
      <c r="B21" s="323">
        <v>5313</v>
      </c>
      <c r="C21" s="323">
        <v>25</v>
      </c>
      <c r="D21" s="341">
        <v>0.5</v>
      </c>
      <c r="E21" s="323">
        <v>992</v>
      </c>
      <c r="F21" s="319" t="s">
        <v>303</v>
      </c>
      <c r="G21" s="342" t="s">
        <v>303</v>
      </c>
      <c r="H21" s="323">
        <v>3812</v>
      </c>
      <c r="I21" s="323">
        <v>38</v>
      </c>
      <c r="J21" s="341">
        <v>1</v>
      </c>
      <c r="K21" s="323">
        <v>928</v>
      </c>
      <c r="L21" s="327" t="s">
        <v>303</v>
      </c>
      <c r="M21" s="327" t="s">
        <v>303</v>
      </c>
    </row>
    <row r="22" spans="1:13" ht="19.95" customHeight="1">
      <c r="A22" s="322" t="s">
        <v>677</v>
      </c>
      <c r="B22" s="323">
        <v>17</v>
      </c>
      <c r="C22" s="323">
        <v>16</v>
      </c>
      <c r="D22" s="341">
        <v>94.1</v>
      </c>
      <c r="E22" s="323">
        <v>1</v>
      </c>
      <c r="F22" s="319" t="s">
        <v>303</v>
      </c>
      <c r="G22" s="342" t="s">
        <v>303</v>
      </c>
      <c r="H22" s="323">
        <v>13</v>
      </c>
      <c r="I22" s="323">
        <v>11</v>
      </c>
      <c r="J22" s="341">
        <v>84.6</v>
      </c>
      <c r="K22" s="327" t="s">
        <v>303</v>
      </c>
      <c r="L22" s="327" t="s">
        <v>303</v>
      </c>
      <c r="M22" s="327" t="s">
        <v>303</v>
      </c>
    </row>
    <row r="23" spans="1:13" ht="19.95" customHeight="1">
      <c r="A23" s="322" t="s">
        <v>678</v>
      </c>
      <c r="B23" s="323">
        <v>47</v>
      </c>
      <c r="C23" s="323">
        <v>12</v>
      </c>
      <c r="D23" s="341">
        <v>25.5</v>
      </c>
      <c r="E23" s="319" t="s">
        <v>303</v>
      </c>
      <c r="F23" s="319" t="s">
        <v>303</v>
      </c>
      <c r="G23" s="342" t="s">
        <v>303</v>
      </c>
      <c r="H23" s="323">
        <v>11</v>
      </c>
      <c r="I23" s="323">
        <v>3</v>
      </c>
      <c r="J23" s="341">
        <v>27.3</v>
      </c>
      <c r="K23" s="327" t="s">
        <v>303</v>
      </c>
      <c r="L23" s="327" t="s">
        <v>303</v>
      </c>
      <c r="M23" s="327" t="s">
        <v>303</v>
      </c>
    </row>
    <row r="24" spans="1:13" ht="19.95" customHeight="1">
      <c r="A24" s="322" t="s">
        <v>698</v>
      </c>
      <c r="B24" s="323">
        <v>218</v>
      </c>
      <c r="C24" s="323">
        <v>9</v>
      </c>
      <c r="D24" s="341">
        <v>4.0999999999999996</v>
      </c>
      <c r="E24" s="319" t="s">
        <v>303</v>
      </c>
      <c r="F24" s="319" t="s">
        <v>303</v>
      </c>
      <c r="G24" s="342" t="s">
        <v>303</v>
      </c>
      <c r="H24" s="323">
        <v>99</v>
      </c>
      <c r="I24" s="323">
        <v>0</v>
      </c>
      <c r="J24" s="341">
        <v>0</v>
      </c>
      <c r="K24" s="327" t="s">
        <v>303</v>
      </c>
      <c r="L24" s="327" t="s">
        <v>303</v>
      </c>
      <c r="M24" s="327" t="s">
        <v>303</v>
      </c>
    </row>
    <row r="25" spans="1:13" ht="19.95" customHeight="1">
      <c r="A25" s="330" t="s">
        <v>680</v>
      </c>
      <c r="B25" s="323">
        <v>618</v>
      </c>
      <c r="C25" s="319" t="s">
        <v>303</v>
      </c>
      <c r="D25" s="342" t="s">
        <v>303</v>
      </c>
      <c r="E25" s="323">
        <v>25</v>
      </c>
      <c r="F25" s="319" t="s">
        <v>303</v>
      </c>
      <c r="G25" s="342" t="s">
        <v>303</v>
      </c>
      <c r="H25" s="323">
        <v>860</v>
      </c>
      <c r="I25" s="323">
        <v>5</v>
      </c>
      <c r="J25" s="341">
        <v>0.6</v>
      </c>
      <c r="K25" s="323">
        <v>24</v>
      </c>
      <c r="L25" s="327" t="s">
        <v>303</v>
      </c>
      <c r="M25" s="327" t="s">
        <v>303</v>
      </c>
    </row>
    <row r="26" spans="1:13" ht="15.6">
      <c r="L26" s="344"/>
    </row>
    <row r="27" spans="1:13" ht="15.6">
      <c r="L27" s="344"/>
    </row>
    <row r="28" spans="1:13" ht="15.6">
      <c r="L28" s="344"/>
    </row>
  </sheetData>
  <mergeCells count="8">
    <mergeCell ref="A1:M1"/>
    <mergeCell ref="A2:A4"/>
    <mergeCell ref="B2:G2"/>
    <mergeCell ref="H2:M2"/>
    <mergeCell ref="B3:D3"/>
    <mergeCell ref="E3:G3"/>
    <mergeCell ref="H3:J3"/>
    <mergeCell ref="K3:M3"/>
  </mergeCells>
  <printOptions horizontalCentered="1"/>
  <pageMargins left="0.59055118110236227" right="0.59055118110236227" top="0.39370078740157483" bottom="0.78740157480314965" header="0" footer="0"/>
  <pageSetup paperSize="9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dimension ref="A1:G26"/>
  <sheetViews>
    <sheetView zoomScaleNormal="100" workbookViewId="0">
      <selection sqref="A1:G1"/>
    </sheetView>
  </sheetViews>
  <sheetFormatPr defaultColWidth="8.88671875" defaultRowHeight="13.2"/>
  <cols>
    <col min="1" max="1" width="38.33203125" style="345" customWidth="1"/>
    <col min="2" max="5" width="13.6640625" style="345" customWidth="1"/>
    <col min="6" max="7" width="16.33203125" style="345" customWidth="1"/>
    <col min="8" max="16384" width="8.88671875" style="345"/>
  </cols>
  <sheetData>
    <row r="1" spans="1:7" ht="20.399999999999999" customHeight="1">
      <c r="A1" s="1135" t="s">
        <v>699</v>
      </c>
      <c r="B1" s="1135"/>
      <c r="C1" s="1135"/>
      <c r="D1" s="1135"/>
      <c r="E1" s="1135"/>
      <c r="F1" s="1135"/>
      <c r="G1" s="1135"/>
    </row>
    <row r="2" spans="1:7" ht="20.399999999999999" customHeight="1">
      <c r="A2" s="1135" t="s">
        <v>700</v>
      </c>
      <c r="B2" s="1135"/>
      <c r="C2" s="1135"/>
      <c r="D2" s="1135"/>
      <c r="E2" s="1135"/>
      <c r="F2" s="1135"/>
      <c r="G2" s="1135"/>
    </row>
    <row r="3" spans="1:7" ht="14.4">
      <c r="A3" s="1136" t="s">
        <v>701</v>
      </c>
      <c r="B3" s="1136"/>
      <c r="C3" s="1136"/>
      <c r="D3" s="1136"/>
      <c r="E3" s="1136"/>
      <c r="F3" s="1136"/>
      <c r="G3" s="1136"/>
    </row>
    <row r="4" spans="1:7" ht="33.6" customHeight="1">
      <c r="A4" s="1137" t="s">
        <v>187</v>
      </c>
      <c r="B4" s="1139" t="s">
        <v>702</v>
      </c>
      <c r="C4" s="1140"/>
      <c r="D4" s="1139" t="s">
        <v>703</v>
      </c>
      <c r="E4" s="1140"/>
      <c r="F4" s="1139" t="s">
        <v>704</v>
      </c>
      <c r="G4" s="1140"/>
    </row>
    <row r="5" spans="1:7" ht="13.8">
      <c r="A5" s="1138"/>
      <c r="B5" s="346">
        <v>2019</v>
      </c>
      <c r="C5" s="346">
        <v>2020</v>
      </c>
      <c r="D5" s="346">
        <v>2019</v>
      </c>
      <c r="E5" s="346">
        <v>2020</v>
      </c>
      <c r="F5" s="346">
        <v>2019</v>
      </c>
      <c r="G5" s="346">
        <v>2020</v>
      </c>
    </row>
    <row r="6" spans="1:7" ht="19.2" customHeight="1">
      <c r="A6" s="347" t="s">
        <v>705</v>
      </c>
      <c r="B6" s="348">
        <v>1748.2</v>
      </c>
      <c r="C6" s="349">
        <v>1668</v>
      </c>
      <c r="D6" s="348">
        <v>919.4</v>
      </c>
      <c r="E6" s="350">
        <v>867</v>
      </c>
      <c r="F6" s="348">
        <v>365.7</v>
      </c>
      <c r="G6" s="350">
        <v>402.1</v>
      </c>
    </row>
    <row r="7" spans="1:7" ht="19.2" customHeight="1">
      <c r="A7" s="351" t="s">
        <v>72</v>
      </c>
      <c r="B7" s="352">
        <v>1185.3</v>
      </c>
      <c r="C7" s="349">
        <v>1193.8</v>
      </c>
      <c r="D7" s="353">
        <v>702</v>
      </c>
      <c r="E7" s="350">
        <v>510.4</v>
      </c>
      <c r="F7" s="353">
        <v>183.3</v>
      </c>
      <c r="G7" s="350">
        <v>173.1</v>
      </c>
    </row>
    <row r="8" spans="1:7" ht="19.2" customHeight="1">
      <c r="A8" s="347" t="s">
        <v>706</v>
      </c>
      <c r="B8" s="352">
        <v>2452.3000000000002</v>
      </c>
      <c r="C8" s="349">
        <v>2254.3000000000002</v>
      </c>
      <c r="D8" s="352">
        <v>1235.0999999999999</v>
      </c>
      <c r="E8" s="349">
        <v>1245.5</v>
      </c>
      <c r="F8" s="353">
        <v>299.2</v>
      </c>
      <c r="G8" s="350">
        <v>327.8</v>
      </c>
    </row>
    <row r="9" spans="1:7" ht="19.2" customHeight="1">
      <c r="A9" s="351" t="s">
        <v>707</v>
      </c>
      <c r="B9" s="352">
        <v>1675.5</v>
      </c>
      <c r="C9" s="349">
        <v>1664.3</v>
      </c>
      <c r="D9" s="353">
        <v>911.2</v>
      </c>
      <c r="E9" s="350">
        <v>877.8</v>
      </c>
      <c r="F9" s="353">
        <v>462.1</v>
      </c>
      <c r="G9" s="350">
        <v>522</v>
      </c>
    </row>
    <row r="10" spans="1:7" ht="46.8">
      <c r="A10" s="347" t="s">
        <v>708</v>
      </c>
      <c r="B10" s="352">
        <v>1415</v>
      </c>
      <c r="C10" s="349">
        <v>1131.5999999999999</v>
      </c>
      <c r="D10" s="353">
        <v>797.2</v>
      </c>
      <c r="E10" s="349">
        <v>1131.5999999999999</v>
      </c>
      <c r="F10" s="353">
        <v>362.7</v>
      </c>
      <c r="G10" s="350">
        <v>340.8</v>
      </c>
    </row>
    <row r="11" spans="1:7" ht="17.399999999999999" customHeight="1">
      <c r="A11" s="347" t="s">
        <v>68</v>
      </c>
      <c r="B11" s="352">
        <v>1545.4</v>
      </c>
      <c r="C11" s="349">
        <v>1296.2</v>
      </c>
      <c r="D11" s="352">
        <v>978.3</v>
      </c>
      <c r="E11" s="350">
        <v>796.8</v>
      </c>
      <c r="F11" s="353">
        <v>305.3</v>
      </c>
      <c r="G11" s="350">
        <v>329.5</v>
      </c>
    </row>
    <row r="12" spans="1:7" ht="17.399999999999999" customHeight="1">
      <c r="A12" s="347" t="s">
        <v>709</v>
      </c>
      <c r="B12" s="352">
        <v>1277</v>
      </c>
      <c r="C12" s="349">
        <v>1241.5999999999999</v>
      </c>
      <c r="D12" s="353">
        <v>672.8</v>
      </c>
      <c r="E12" s="350">
        <v>576.1</v>
      </c>
      <c r="F12" s="353">
        <v>298.39999999999998</v>
      </c>
      <c r="G12" s="350">
        <v>342.2</v>
      </c>
    </row>
    <row r="13" spans="1:7" ht="17.399999999999999" customHeight="1">
      <c r="A13" s="351" t="s">
        <v>71</v>
      </c>
      <c r="B13" s="352">
        <v>818.8</v>
      </c>
      <c r="C13" s="350">
        <v>699.8</v>
      </c>
      <c r="D13" s="353">
        <v>372.4</v>
      </c>
      <c r="E13" s="350">
        <v>312.10000000000002</v>
      </c>
      <c r="F13" s="353">
        <v>213.7</v>
      </c>
      <c r="G13" s="350">
        <v>182.1</v>
      </c>
    </row>
    <row r="14" spans="1:7" ht="17.399999999999999" customHeight="1">
      <c r="A14" s="351" t="s">
        <v>73</v>
      </c>
      <c r="B14" s="352">
        <v>975.1</v>
      </c>
      <c r="C14" s="349">
        <v>1311.3</v>
      </c>
      <c r="D14" s="353">
        <v>419.9</v>
      </c>
      <c r="E14" s="350">
        <v>721.1</v>
      </c>
      <c r="F14" s="353">
        <v>335.4</v>
      </c>
      <c r="G14" s="350">
        <v>273</v>
      </c>
    </row>
    <row r="15" spans="1:7" ht="17.399999999999999" customHeight="1">
      <c r="A15" s="347" t="s">
        <v>74</v>
      </c>
      <c r="B15" s="353">
        <v>767.6</v>
      </c>
      <c r="C15" s="350">
        <v>833.7</v>
      </c>
      <c r="D15" s="353">
        <v>369.4</v>
      </c>
      <c r="E15" s="350">
        <v>474.8</v>
      </c>
      <c r="F15" s="353">
        <v>219.6</v>
      </c>
      <c r="G15" s="350">
        <v>226.7</v>
      </c>
    </row>
    <row r="16" spans="1:7" ht="17.399999999999999" customHeight="1">
      <c r="A16" s="347" t="s">
        <v>75</v>
      </c>
      <c r="B16" s="353">
        <v>752.2</v>
      </c>
      <c r="C16" s="350">
        <v>700.2</v>
      </c>
      <c r="D16" s="353">
        <v>445.7</v>
      </c>
      <c r="E16" s="350">
        <v>399.4</v>
      </c>
      <c r="F16" s="353">
        <v>245.7</v>
      </c>
      <c r="G16" s="350">
        <v>237.7</v>
      </c>
    </row>
    <row r="17" spans="1:7" ht="17.399999999999999" customHeight="1">
      <c r="A17" s="347" t="s">
        <v>76</v>
      </c>
      <c r="B17" s="352">
        <v>662.5</v>
      </c>
      <c r="C17" s="350">
        <v>792.1</v>
      </c>
      <c r="D17" s="353">
        <v>380.7</v>
      </c>
      <c r="E17" s="350">
        <v>319.5</v>
      </c>
      <c r="F17" s="353">
        <v>188.6</v>
      </c>
      <c r="G17" s="350">
        <v>189</v>
      </c>
    </row>
    <row r="18" spans="1:7" ht="17.399999999999999" customHeight="1">
      <c r="A18" s="347" t="s">
        <v>77</v>
      </c>
      <c r="B18" s="352">
        <v>963.2</v>
      </c>
      <c r="C18" s="349">
        <v>1002.2</v>
      </c>
      <c r="D18" s="353">
        <v>432</v>
      </c>
      <c r="E18" s="350">
        <v>518.6</v>
      </c>
      <c r="F18" s="353">
        <v>318.89999999999998</v>
      </c>
      <c r="G18" s="350">
        <v>313.3</v>
      </c>
    </row>
    <row r="19" spans="1:7" ht="17.399999999999999" customHeight="1">
      <c r="A19" s="347" t="s">
        <v>79</v>
      </c>
      <c r="B19" s="352">
        <v>772.9</v>
      </c>
      <c r="C19" s="349">
        <v>1283</v>
      </c>
      <c r="D19" s="353">
        <v>474.3</v>
      </c>
      <c r="E19" s="350">
        <v>454.8</v>
      </c>
      <c r="F19" s="353">
        <v>273.7</v>
      </c>
      <c r="G19" s="350">
        <v>291.10000000000002</v>
      </c>
    </row>
    <row r="20" spans="1:7" ht="17.399999999999999" customHeight="1">
      <c r="A20" s="347" t="s">
        <v>80</v>
      </c>
      <c r="B20" s="352">
        <v>1518.8</v>
      </c>
      <c r="C20" s="350">
        <v>901.7</v>
      </c>
      <c r="D20" s="353">
        <v>838.4</v>
      </c>
      <c r="E20" s="350">
        <v>550</v>
      </c>
      <c r="F20" s="353">
        <v>159.5</v>
      </c>
      <c r="G20" s="350">
        <v>179.9</v>
      </c>
    </row>
    <row r="21" spans="1:7" ht="17.399999999999999" customHeight="1">
      <c r="A21" s="347" t="s">
        <v>81</v>
      </c>
      <c r="B21" s="352">
        <v>1354.1</v>
      </c>
      <c r="C21" s="350">
        <v>815.5</v>
      </c>
      <c r="D21" s="354">
        <v>792.9</v>
      </c>
      <c r="E21" s="350">
        <v>466.7</v>
      </c>
      <c r="F21" s="353">
        <v>214.6</v>
      </c>
      <c r="G21" s="350">
        <v>119.7</v>
      </c>
    </row>
    <row r="22" spans="1:7" ht="17.399999999999999" customHeight="1">
      <c r="A22" s="347" t="s">
        <v>82</v>
      </c>
      <c r="B22" s="352">
        <v>1566</v>
      </c>
      <c r="C22" s="349">
        <v>1387.5</v>
      </c>
      <c r="D22" s="352">
        <v>1077.3</v>
      </c>
      <c r="E22" s="350">
        <v>871.8</v>
      </c>
      <c r="F22" s="353">
        <v>531.29999999999995</v>
      </c>
      <c r="G22" s="350">
        <v>871.8</v>
      </c>
    </row>
    <row r="23" spans="1:7" ht="17.399999999999999" customHeight="1">
      <c r="A23" s="347" t="s">
        <v>83</v>
      </c>
      <c r="B23" s="353">
        <v>1107.9000000000001</v>
      </c>
      <c r="C23" s="349">
        <v>1122.9000000000001</v>
      </c>
      <c r="D23" s="353">
        <v>530.29999999999995</v>
      </c>
      <c r="E23" s="350">
        <v>540.6</v>
      </c>
      <c r="F23" s="353">
        <v>434.7</v>
      </c>
      <c r="G23" s="350">
        <v>430.2</v>
      </c>
    </row>
    <row r="24" spans="1:7" ht="17.399999999999999" customHeight="1">
      <c r="A24" s="347" t="s">
        <v>84</v>
      </c>
      <c r="B24" s="353">
        <v>604</v>
      </c>
      <c r="C24" s="350">
        <v>523.20000000000005</v>
      </c>
      <c r="D24" s="353">
        <v>286</v>
      </c>
      <c r="E24" s="350">
        <v>284.10000000000002</v>
      </c>
      <c r="F24" s="353">
        <v>184.6</v>
      </c>
      <c r="G24" s="350">
        <v>184.3</v>
      </c>
    </row>
    <row r="25" spans="1:7" ht="17.399999999999999" customHeight="1">
      <c r="A25" s="347" t="s">
        <v>85</v>
      </c>
      <c r="B25" s="352">
        <v>1285.2</v>
      </c>
      <c r="C25" s="349">
        <v>1119</v>
      </c>
      <c r="D25" s="353">
        <v>780.3</v>
      </c>
      <c r="E25" s="350">
        <v>606.5</v>
      </c>
      <c r="F25" s="353">
        <v>303.7</v>
      </c>
      <c r="G25" s="350">
        <v>249</v>
      </c>
    </row>
    <row r="26" spans="1:7" ht="17.399999999999999" customHeight="1">
      <c r="A26" s="355" t="s">
        <v>94</v>
      </c>
      <c r="B26" s="356">
        <v>1401.3</v>
      </c>
      <c r="C26" s="357">
        <v>1338.7</v>
      </c>
      <c r="D26" s="358">
        <v>752.6</v>
      </c>
      <c r="E26" s="359">
        <v>692.9</v>
      </c>
      <c r="F26" s="358">
        <v>318.8</v>
      </c>
      <c r="G26" s="359">
        <v>330.8</v>
      </c>
    </row>
  </sheetData>
  <mergeCells count="7">
    <mergeCell ref="A1:G1"/>
    <mergeCell ref="A2:G2"/>
    <mergeCell ref="A3:G3"/>
    <mergeCell ref="A4:A5"/>
    <mergeCell ref="B4:C4"/>
    <mergeCell ref="D4:E4"/>
    <mergeCell ref="F4:G4"/>
  </mergeCells>
  <printOptions horizontalCentered="1"/>
  <pageMargins left="0.59055118110236227" right="0.59055118110236227" top="0.39370078740157483" bottom="0.78740157480314965" header="0" footer="0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G26"/>
  <sheetViews>
    <sheetView zoomScaleNormal="100" workbookViewId="0">
      <selection activeCell="A6" sqref="A6:A12"/>
    </sheetView>
  </sheetViews>
  <sheetFormatPr defaultColWidth="8.88671875" defaultRowHeight="13.2"/>
  <cols>
    <col min="1" max="1" width="34.44140625" style="345" customWidth="1"/>
    <col min="2" max="5" width="13.6640625" style="345" customWidth="1"/>
    <col min="6" max="7" width="15.6640625" style="345" customWidth="1"/>
    <col min="8" max="16384" width="8.88671875" style="345"/>
  </cols>
  <sheetData>
    <row r="1" spans="1:7" ht="14.4">
      <c r="A1" s="1135" t="s">
        <v>710</v>
      </c>
      <c r="B1" s="1135"/>
      <c r="C1" s="1135"/>
      <c r="D1" s="1135"/>
      <c r="E1" s="1135"/>
      <c r="F1" s="1135"/>
      <c r="G1" s="1135"/>
    </row>
    <row r="2" spans="1:7" ht="14.4">
      <c r="A2" s="1135" t="s">
        <v>711</v>
      </c>
      <c r="B2" s="1135"/>
      <c r="C2" s="1135"/>
      <c r="D2" s="1135"/>
      <c r="E2" s="1135"/>
      <c r="F2" s="1135"/>
      <c r="G2" s="1135"/>
    </row>
    <row r="3" spans="1:7" ht="14.4">
      <c r="A3" s="1136" t="s">
        <v>712</v>
      </c>
      <c r="B3" s="1136"/>
      <c r="C3" s="1136"/>
      <c r="D3" s="1136"/>
      <c r="E3" s="1136"/>
      <c r="F3" s="1136"/>
      <c r="G3" s="1136"/>
    </row>
    <row r="4" spans="1:7" ht="27.6" customHeight="1">
      <c r="A4" s="1141" t="s">
        <v>187</v>
      </c>
      <c r="B4" s="1142" t="s">
        <v>702</v>
      </c>
      <c r="C4" s="1142"/>
      <c r="D4" s="1142" t="s">
        <v>703</v>
      </c>
      <c r="E4" s="1142"/>
      <c r="F4" s="1142" t="s">
        <v>704</v>
      </c>
      <c r="G4" s="1142"/>
    </row>
    <row r="5" spans="1:7" ht="13.8">
      <c r="A5" s="1141"/>
      <c r="B5" s="346">
        <v>2019</v>
      </c>
      <c r="C5" s="346">
        <v>2020</v>
      </c>
      <c r="D5" s="346">
        <v>2019</v>
      </c>
      <c r="E5" s="346">
        <v>2020</v>
      </c>
      <c r="F5" s="346">
        <v>2019</v>
      </c>
      <c r="G5" s="346">
        <v>2019</v>
      </c>
    </row>
    <row r="6" spans="1:7" ht="19.2" customHeight="1">
      <c r="A6" s="347" t="s">
        <v>705</v>
      </c>
      <c r="B6" s="360">
        <v>1457.251492920605</v>
      </c>
      <c r="C6" s="360">
        <v>1535.1</v>
      </c>
      <c r="D6" s="360">
        <v>577.86567930762214</v>
      </c>
      <c r="E6" s="360">
        <v>674</v>
      </c>
      <c r="F6" s="360">
        <v>383.27877816873519</v>
      </c>
      <c r="G6" s="360">
        <v>420.6</v>
      </c>
    </row>
    <row r="7" spans="1:7" ht="19.2" customHeight="1">
      <c r="A7" s="351" t="s">
        <v>72</v>
      </c>
      <c r="B7" s="352">
        <v>885.35699086653358</v>
      </c>
      <c r="C7" s="361">
        <v>913.7</v>
      </c>
      <c r="D7" s="353">
        <v>344.97659344616494</v>
      </c>
      <c r="E7" s="361">
        <v>369.4</v>
      </c>
      <c r="F7" s="353">
        <v>154.31957311683635</v>
      </c>
      <c r="G7" s="361">
        <v>140.30000000000001</v>
      </c>
    </row>
    <row r="8" spans="1:7" ht="19.2" customHeight="1">
      <c r="A8" s="347" t="s">
        <v>706</v>
      </c>
      <c r="B8" s="352">
        <v>1712.3374563907389</v>
      </c>
      <c r="C8" s="362">
        <v>1684.2</v>
      </c>
      <c r="D8" s="352">
        <v>563.59023152553118</v>
      </c>
      <c r="E8" s="361">
        <v>631.9</v>
      </c>
      <c r="F8" s="353">
        <v>293.05423406279732</v>
      </c>
      <c r="G8" s="361">
        <v>365.6</v>
      </c>
    </row>
    <row r="9" spans="1:7" ht="19.2" customHeight="1">
      <c r="A9" s="351" t="s">
        <v>707</v>
      </c>
      <c r="B9" s="352">
        <v>1596.5996908809891</v>
      </c>
      <c r="C9" s="362">
        <v>1641.3</v>
      </c>
      <c r="D9" s="353">
        <v>697.99072642967542</v>
      </c>
      <c r="E9" s="361">
        <v>717.9</v>
      </c>
      <c r="F9" s="353">
        <v>498.45440494590417</v>
      </c>
      <c r="G9" s="361">
        <v>576</v>
      </c>
    </row>
    <row r="10" spans="1:7" ht="46.8">
      <c r="A10" s="347" t="s">
        <v>708</v>
      </c>
      <c r="B10" s="352">
        <v>1201.5999999999999</v>
      </c>
      <c r="C10" s="362">
        <v>1106.7</v>
      </c>
      <c r="D10" s="353">
        <v>522.4</v>
      </c>
      <c r="E10" s="361">
        <v>450</v>
      </c>
      <c r="F10" s="353">
        <v>397.7</v>
      </c>
      <c r="G10" s="361">
        <v>380.8</v>
      </c>
    </row>
    <row r="11" spans="1:7" ht="17.399999999999999" customHeight="1">
      <c r="A11" s="347" t="s">
        <v>68</v>
      </c>
      <c r="B11" s="352">
        <v>1223.8574079668551</v>
      </c>
      <c r="C11" s="361">
        <v>977.1</v>
      </c>
      <c r="D11" s="352">
        <v>585.861637391567</v>
      </c>
      <c r="E11" s="361">
        <v>420.7</v>
      </c>
      <c r="F11" s="353">
        <v>351.90539899011696</v>
      </c>
      <c r="G11" s="361">
        <v>375</v>
      </c>
    </row>
    <row r="12" spans="1:7" ht="17.399999999999999" customHeight="1">
      <c r="A12" s="347" t="s">
        <v>709</v>
      </c>
      <c r="B12" s="352">
        <v>1084.6259266180775</v>
      </c>
      <c r="C12" s="362">
        <v>1016.7</v>
      </c>
      <c r="D12" s="353">
        <v>426.49349031333708</v>
      </c>
      <c r="E12" s="361">
        <v>349.3</v>
      </c>
      <c r="F12" s="353">
        <v>297.88824518781536</v>
      </c>
      <c r="G12" s="361">
        <v>326.8</v>
      </c>
    </row>
    <row r="13" spans="1:7" ht="17.399999999999999" customHeight="1">
      <c r="A13" s="351" t="s">
        <v>71</v>
      </c>
      <c r="B13" s="353">
        <v>708.85876418663304</v>
      </c>
      <c r="C13" s="361">
        <v>635.79999999999995</v>
      </c>
      <c r="D13" s="353">
        <v>223.55769230769232</v>
      </c>
      <c r="E13" s="361">
        <v>208</v>
      </c>
      <c r="F13" s="353">
        <v>229.27175283732663</v>
      </c>
      <c r="G13" s="361">
        <v>181.1</v>
      </c>
    </row>
    <row r="14" spans="1:7" ht="17.399999999999999" customHeight="1">
      <c r="A14" s="351" t="s">
        <v>73</v>
      </c>
      <c r="B14" s="352">
        <v>1025.9684237770682</v>
      </c>
      <c r="C14" s="362">
        <v>1151.7</v>
      </c>
      <c r="D14" s="353">
        <v>366.79320162194807</v>
      </c>
      <c r="E14" s="361">
        <v>446.9</v>
      </c>
      <c r="F14" s="353">
        <v>357.2168061426969</v>
      </c>
      <c r="G14" s="361">
        <v>327</v>
      </c>
    </row>
    <row r="15" spans="1:7" ht="17.399999999999999" customHeight="1">
      <c r="A15" s="347" t="s">
        <v>74</v>
      </c>
      <c r="B15" s="353">
        <v>729.87448308527507</v>
      </c>
      <c r="C15" s="361">
        <v>830.1</v>
      </c>
      <c r="D15" s="353">
        <v>310.20348678337854</v>
      </c>
      <c r="E15" s="361">
        <v>443.8</v>
      </c>
      <c r="F15" s="353">
        <v>254.76836755141824</v>
      </c>
      <c r="G15" s="361">
        <v>260</v>
      </c>
    </row>
    <row r="16" spans="1:7" ht="17.399999999999999" customHeight="1">
      <c r="A16" s="347" t="s">
        <v>75</v>
      </c>
      <c r="B16" s="353">
        <v>687.30174630204681</v>
      </c>
      <c r="C16" s="361">
        <v>674.3</v>
      </c>
      <c r="D16" s="353">
        <v>339.44372099235363</v>
      </c>
      <c r="E16" s="361">
        <v>351.9</v>
      </c>
      <c r="F16" s="353">
        <v>258.84002804768107</v>
      </c>
      <c r="G16" s="361">
        <v>262.60000000000002</v>
      </c>
    </row>
    <row r="17" spans="1:7" ht="17.399999999999999" customHeight="1">
      <c r="A17" s="347" t="s">
        <v>76</v>
      </c>
      <c r="B17" s="352">
        <v>570.57127531178753</v>
      </c>
      <c r="C17" s="361">
        <v>763.8</v>
      </c>
      <c r="D17" s="353">
        <v>264.11425506235753</v>
      </c>
      <c r="E17" s="361">
        <v>214.9</v>
      </c>
      <c r="F17" s="353">
        <v>202.46077511063433</v>
      </c>
      <c r="G17" s="361">
        <v>210</v>
      </c>
    </row>
    <row r="18" spans="1:7" ht="17.399999999999999" customHeight="1">
      <c r="A18" s="347" t="s">
        <v>77</v>
      </c>
      <c r="B18" s="352">
        <v>1081.2562870235834</v>
      </c>
      <c r="C18" s="362">
        <v>1106.9000000000001</v>
      </c>
      <c r="D18" s="353">
        <v>428.74706605566109</v>
      </c>
      <c r="E18" s="361">
        <v>515.70000000000005</v>
      </c>
      <c r="F18" s="353">
        <v>373.08595059796579</v>
      </c>
      <c r="G18" s="361">
        <v>375.7</v>
      </c>
    </row>
    <row r="19" spans="1:7" ht="17.399999999999999" customHeight="1">
      <c r="A19" s="347" t="s">
        <v>79</v>
      </c>
      <c r="B19" s="352">
        <v>540.22196181153924</v>
      </c>
      <c r="C19" s="362">
        <v>1234.0999999999999</v>
      </c>
      <c r="D19" s="353">
        <v>215.62004549527813</v>
      </c>
      <c r="E19" s="361">
        <v>225.8</v>
      </c>
      <c r="F19" s="353">
        <v>301.16495484938304</v>
      </c>
      <c r="G19" s="361">
        <v>323.89999999999998</v>
      </c>
    </row>
    <row r="20" spans="1:7" ht="17.399999999999999" customHeight="1">
      <c r="A20" s="347" t="s">
        <v>80</v>
      </c>
      <c r="B20" s="352">
        <v>1400.7138504396275</v>
      </c>
      <c r="C20" s="361">
        <v>800.8</v>
      </c>
      <c r="D20" s="353">
        <v>692.17376164359712</v>
      </c>
      <c r="E20" s="361">
        <v>420.3</v>
      </c>
      <c r="F20" s="353">
        <v>166.53608426917384</v>
      </c>
      <c r="G20" s="361">
        <v>203.7</v>
      </c>
    </row>
    <row r="21" spans="1:7" ht="17.399999999999999" customHeight="1">
      <c r="A21" s="347" t="s">
        <v>81</v>
      </c>
      <c r="B21" s="363">
        <v>1149.5705400335669</v>
      </c>
      <c r="C21" s="361">
        <v>462</v>
      </c>
      <c r="D21" s="354">
        <v>573.69927929706785</v>
      </c>
      <c r="E21" s="361">
        <v>184.5</v>
      </c>
      <c r="F21" s="354">
        <v>206.93059532036725</v>
      </c>
      <c r="G21" s="361">
        <v>110.8</v>
      </c>
    </row>
    <row r="22" spans="1:7" ht="17.399999999999999" customHeight="1">
      <c r="A22" s="347" t="s">
        <v>82</v>
      </c>
      <c r="B22" s="352">
        <v>1559.7108299735853</v>
      </c>
      <c r="C22" s="362">
        <v>1482.3</v>
      </c>
      <c r="D22" s="352">
        <v>1055.8876685666621</v>
      </c>
      <c r="E22" s="361">
        <v>908.3</v>
      </c>
      <c r="F22" s="353">
        <v>555.81815654108152</v>
      </c>
      <c r="G22" s="361">
        <v>522</v>
      </c>
    </row>
    <row r="23" spans="1:7" ht="17.399999999999999" customHeight="1">
      <c r="A23" s="347" t="s">
        <v>83</v>
      </c>
      <c r="B23" s="352">
        <v>1001.737196859148</v>
      </c>
      <c r="C23" s="361">
        <v>995.6</v>
      </c>
      <c r="D23" s="353">
        <v>375.30400945035092</v>
      </c>
      <c r="E23" s="361">
        <v>370.6</v>
      </c>
      <c r="F23" s="353">
        <v>440.20568410812308</v>
      </c>
      <c r="G23" s="361">
        <v>434.3</v>
      </c>
    </row>
    <row r="24" spans="1:7" ht="17.399999999999999" customHeight="1">
      <c r="A24" s="347" t="s">
        <v>84</v>
      </c>
      <c r="B24" s="353">
        <v>499.93267806651409</v>
      </c>
      <c r="C24" s="361">
        <v>357</v>
      </c>
      <c r="D24" s="353">
        <v>165.1407028409856</v>
      </c>
      <c r="E24" s="361">
        <v>133.9</v>
      </c>
      <c r="F24" s="353">
        <v>209.97711054261478</v>
      </c>
      <c r="G24" s="361">
        <v>208.9</v>
      </c>
    </row>
    <row r="25" spans="1:7" ht="17.399999999999999" customHeight="1">
      <c r="A25" s="347" t="s">
        <v>85</v>
      </c>
      <c r="B25" s="352">
        <v>1033.6935273675065</v>
      </c>
      <c r="C25" s="361">
        <v>926.1</v>
      </c>
      <c r="D25" s="353">
        <v>479.47437011294522</v>
      </c>
      <c r="E25" s="361">
        <v>350.8</v>
      </c>
      <c r="F25" s="353">
        <v>346.51933101650741</v>
      </c>
      <c r="G25" s="361">
        <v>281.10000000000002</v>
      </c>
    </row>
    <row r="26" spans="1:7" ht="15.6">
      <c r="A26" s="364" t="s">
        <v>94</v>
      </c>
      <c r="B26" s="356">
        <v>1231.4819527953209</v>
      </c>
      <c r="C26" s="365">
        <v>1218.4000000000001</v>
      </c>
      <c r="D26" s="358">
        <v>520.29061257326464</v>
      </c>
      <c r="E26" s="366">
        <v>522.9</v>
      </c>
      <c r="F26" s="358">
        <v>341.36424526767564</v>
      </c>
      <c r="G26" s="366">
        <v>352.2</v>
      </c>
    </row>
  </sheetData>
  <mergeCells count="7">
    <mergeCell ref="A1:G1"/>
    <mergeCell ref="A2:G2"/>
    <mergeCell ref="A3:G3"/>
    <mergeCell ref="A4:A5"/>
    <mergeCell ref="B4:C4"/>
    <mergeCell ref="D4:E4"/>
    <mergeCell ref="F4:G4"/>
  </mergeCells>
  <printOptions horizontalCentered="1"/>
  <pageMargins left="0.59055118110236227" right="0.59055118110236227" top="0.39370078740157483" bottom="0.78740157480314965" header="0" footer="0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G26"/>
  <sheetViews>
    <sheetView zoomScaleNormal="100" workbookViewId="0">
      <selection activeCell="A6" sqref="A6:A12"/>
    </sheetView>
  </sheetViews>
  <sheetFormatPr defaultColWidth="8.88671875" defaultRowHeight="13.2"/>
  <cols>
    <col min="1" max="1" width="34.44140625" style="345" customWidth="1"/>
    <col min="2" max="5" width="13.6640625" style="345" customWidth="1"/>
    <col min="6" max="7" width="15.6640625" style="345" customWidth="1"/>
    <col min="8" max="16384" width="8.88671875" style="345"/>
  </cols>
  <sheetData>
    <row r="1" spans="1:7" ht="14.4">
      <c r="A1" s="1135" t="s">
        <v>710</v>
      </c>
      <c r="B1" s="1135"/>
      <c r="C1" s="1135"/>
      <c r="D1" s="1135"/>
      <c r="E1" s="1135"/>
      <c r="F1" s="1135"/>
      <c r="G1" s="1135"/>
    </row>
    <row r="2" spans="1:7" ht="14.4">
      <c r="A2" s="1135" t="s">
        <v>713</v>
      </c>
      <c r="B2" s="1135"/>
      <c r="C2" s="1135"/>
      <c r="D2" s="1135"/>
      <c r="E2" s="1135"/>
      <c r="F2" s="1135"/>
      <c r="G2" s="1135"/>
    </row>
    <row r="3" spans="1:7" ht="14.4">
      <c r="A3" s="1136" t="s">
        <v>714</v>
      </c>
      <c r="B3" s="1136"/>
      <c r="C3" s="1136"/>
      <c r="D3" s="1136"/>
      <c r="E3" s="1136"/>
      <c r="F3" s="1136"/>
      <c r="G3" s="1136"/>
    </row>
    <row r="4" spans="1:7" ht="27.6" customHeight="1">
      <c r="A4" s="1141" t="s">
        <v>187</v>
      </c>
      <c r="B4" s="1142" t="s">
        <v>702</v>
      </c>
      <c r="C4" s="1142"/>
      <c r="D4" s="1142" t="s">
        <v>703</v>
      </c>
      <c r="E4" s="1142"/>
      <c r="F4" s="1142" t="s">
        <v>704</v>
      </c>
      <c r="G4" s="1142"/>
    </row>
    <row r="5" spans="1:7" ht="13.8">
      <c r="A5" s="1141"/>
      <c r="B5" s="346">
        <v>2019</v>
      </c>
      <c r="C5" s="346">
        <v>2020</v>
      </c>
      <c r="D5" s="346">
        <v>2019</v>
      </c>
      <c r="E5" s="346">
        <v>2020</v>
      </c>
      <c r="F5" s="346">
        <v>2019</v>
      </c>
      <c r="G5" s="346">
        <v>2020</v>
      </c>
    </row>
    <row r="6" spans="1:7" ht="18" customHeight="1">
      <c r="A6" s="347" t="s">
        <v>705</v>
      </c>
      <c r="B6" s="348">
        <v>2517.9</v>
      </c>
      <c r="C6" s="367">
        <v>2228.6</v>
      </c>
      <c r="D6" s="348">
        <v>2034.2</v>
      </c>
      <c r="E6" s="367">
        <v>1680.9</v>
      </c>
      <c r="F6" s="360">
        <v>256</v>
      </c>
      <c r="G6" s="368">
        <v>323.89999999999998</v>
      </c>
    </row>
    <row r="7" spans="1:7" ht="18" customHeight="1">
      <c r="A7" s="351" t="s">
        <v>72</v>
      </c>
      <c r="B7" s="352">
        <v>2597.1999999999998</v>
      </c>
      <c r="C7" s="367">
        <v>2525.6999999999998</v>
      </c>
      <c r="D7" s="353">
        <v>2382.3000000000002</v>
      </c>
      <c r="E7" s="367">
        <v>1180.7</v>
      </c>
      <c r="F7" s="353">
        <v>319.89999999999998</v>
      </c>
      <c r="G7" s="368">
        <v>329</v>
      </c>
    </row>
    <row r="8" spans="1:7" ht="18" customHeight="1">
      <c r="A8" s="347" t="s">
        <v>706</v>
      </c>
      <c r="B8" s="352">
        <v>5343.2</v>
      </c>
      <c r="C8" s="367">
        <v>4528.8999999999996</v>
      </c>
      <c r="D8" s="352">
        <v>3858.7</v>
      </c>
      <c r="E8" s="367">
        <v>3693.5</v>
      </c>
      <c r="F8" s="353">
        <v>323.39999999999998</v>
      </c>
      <c r="G8" s="368">
        <v>177.1</v>
      </c>
    </row>
    <row r="9" spans="1:7" ht="18" customHeight="1">
      <c r="A9" s="351" t="s">
        <v>707</v>
      </c>
      <c r="B9" s="352">
        <v>1975.9</v>
      </c>
      <c r="C9" s="367">
        <v>1752.5</v>
      </c>
      <c r="D9" s="352">
        <v>1723.4</v>
      </c>
      <c r="E9" s="367">
        <v>1488.5</v>
      </c>
      <c r="F9" s="353">
        <v>323.7</v>
      </c>
      <c r="G9" s="368">
        <v>315.7</v>
      </c>
    </row>
    <row r="10" spans="1:7" ht="46.8">
      <c r="A10" s="347" t="s">
        <v>708</v>
      </c>
      <c r="B10" s="352">
        <v>2375.6999999999998</v>
      </c>
      <c r="C10" s="367">
        <v>1244</v>
      </c>
      <c r="D10" s="353">
        <v>2034.3</v>
      </c>
      <c r="E10" s="367">
        <v>1014.3</v>
      </c>
      <c r="F10" s="353">
        <v>204.8</v>
      </c>
      <c r="G10" s="368">
        <v>159.5</v>
      </c>
    </row>
    <row r="11" spans="1:7" ht="17.399999999999999" customHeight="1">
      <c r="A11" s="347" t="s">
        <v>68</v>
      </c>
      <c r="B11" s="352">
        <v>2914.4</v>
      </c>
      <c r="C11" s="367">
        <v>2660.2</v>
      </c>
      <c r="D11" s="352">
        <v>2649.1</v>
      </c>
      <c r="E11" s="367">
        <v>2404.1999999999998</v>
      </c>
      <c r="F11" s="353">
        <v>106.9</v>
      </c>
      <c r="G11" s="368">
        <v>134.9</v>
      </c>
    </row>
    <row r="12" spans="1:7" ht="17.399999999999999" customHeight="1">
      <c r="A12" s="347" t="s">
        <v>709</v>
      </c>
      <c r="B12" s="352">
        <v>2153.6999999999998</v>
      </c>
      <c r="C12" s="367">
        <v>2263.9</v>
      </c>
      <c r="D12" s="353">
        <v>1795.6</v>
      </c>
      <c r="E12" s="367">
        <v>1607</v>
      </c>
      <c r="F12" s="353">
        <v>300.8</v>
      </c>
      <c r="G12" s="368">
        <v>412.4</v>
      </c>
    </row>
    <row r="13" spans="1:7" ht="17.399999999999999" customHeight="1">
      <c r="A13" s="351" t="s">
        <v>71</v>
      </c>
      <c r="B13" s="352">
        <v>1195.4000000000001</v>
      </c>
      <c r="C13" s="368">
        <v>922</v>
      </c>
      <c r="D13" s="353">
        <v>882.2</v>
      </c>
      <c r="E13" s="368">
        <v>674.1</v>
      </c>
      <c r="F13" s="353">
        <v>160.6</v>
      </c>
      <c r="G13" s="368">
        <v>185.9</v>
      </c>
    </row>
    <row r="14" spans="1:7" ht="17.399999999999999" customHeight="1">
      <c r="A14" s="351" t="s">
        <v>73</v>
      </c>
      <c r="B14" s="352">
        <v>777.4</v>
      </c>
      <c r="C14" s="367">
        <v>1929.3</v>
      </c>
      <c r="D14" s="353">
        <v>626.5</v>
      </c>
      <c r="E14" s="367">
        <v>1783.1</v>
      </c>
      <c r="F14" s="353">
        <v>250.6</v>
      </c>
      <c r="G14" s="368">
        <v>63.8</v>
      </c>
    </row>
    <row r="15" spans="1:7" ht="17.399999999999999" customHeight="1">
      <c r="A15" s="347" t="s">
        <v>74</v>
      </c>
      <c r="B15" s="353">
        <v>918.9</v>
      </c>
      <c r="C15" s="368">
        <v>848.6</v>
      </c>
      <c r="D15" s="353">
        <v>606.9</v>
      </c>
      <c r="E15" s="368">
        <v>599.79999999999995</v>
      </c>
      <c r="F15" s="353">
        <v>78.5</v>
      </c>
      <c r="G15" s="368">
        <v>93.1</v>
      </c>
    </row>
    <row r="16" spans="1:7" ht="17.399999999999999" customHeight="1">
      <c r="A16" s="347" t="s">
        <v>75</v>
      </c>
      <c r="B16" s="353">
        <v>1011.6</v>
      </c>
      <c r="C16" s="368">
        <v>804</v>
      </c>
      <c r="D16" s="353">
        <v>870.7</v>
      </c>
      <c r="E16" s="368">
        <v>590.20000000000005</v>
      </c>
      <c r="F16" s="353">
        <v>193.2</v>
      </c>
      <c r="G16" s="368">
        <v>137.69999999999999</v>
      </c>
    </row>
    <row r="17" spans="1:7" ht="17.399999999999999" customHeight="1">
      <c r="A17" s="347" t="s">
        <v>76</v>
      </c>
      <c r="B17" s="352">
        <v>1041.8</v>
      </c>
      <c r="C17" s="368">
        <v>911.8</v>
      </c>
      <c r="D17" s="353">
        <v>861.9</v>
      </c>
      <c r="E17" s="368">
        <v>762.2</v>
      </c>
      <c r="F17" s="353">
        <v>131.6</v>
      </c>
      <c r="G17" s="368">
        <v>99.8</v>
      </c>
    </row>
    <row r="18" spans="1:7" ht="17.399999999999999" customHeight="1">
      <c r="A18" s="347" t="s">
        <v>77</v>
      </c>
      <c r="B18" s="352">
        <v>593.6</v>
      </c>
      <c r="C18" s="368">
        <v>669.7</v>
      </c>
      <c r="D18" s="353">
        <v>442.1</v>
      </c>
      <c r="E18" s="368">
        <v>527.79999999999995</v>
      </c>
      <c r="F18" s="353">
        <v>149.1</v>
      </c>
      <c r="G18" s="368">
        <v>114.9</v>
      </c>
    </row>
    <row r="19" spans="1:7" ht="17.399999999999999" customHeight="1">
      <c r="A19" s="347" t="s">
        <v>79</v>
      </c>
      <c r="B19" s="352">
        <v>1591.9</v>
      </c>
      <c r="C19" s="367">
        <v>1453</v>
      </c>
      <c r="D19" s="353">
        <v>1384.8</v>
      </c>
      <c r="E19" s="367">
        <v>1250.7</v>
      </c>
      <c r="F19" s="353">
        <v>177.1</v>
      </c>
      <c r="G19" s="368">
        <v>177.2</v>
      </c>
    </row>
    <row r="20" spans="1:7" ht="17.399999999999999" customHeight="1">
      <c r="A20" s="347" t="s">
        <v>80</v>
      </c>
      <c r="B20" s="352">
        <v>1914</v>
      </c>
      <c r="C20" s="367">
        <v>1248.4000000000001</v>
      </c>
      <c r="D20" s="353">
        <v>1327.9</v>
      </c>
      <c r="E20" s="368">
        <v>995.8</v>
      </c>
      <c r="F20" s="353">
        <v>136.1</v>
      </c>
      <c r="G20" s="368">
        <v>98</v>
      </c>
    </row>
    <row r="21" spans="1:7" ht="17.399999999999999" customHeight="1">
      <c r="A21" s="347" t="s">
        <v>81</v>
      </c>
      <c r="B21" s="352">
        <v>1990.5</v>
      </c>
      <c r="C21" s="367">
        <v>1914.7</v>
      </c>
      <c r="D21" s="353">
        <v>1475</v>
      </c>
      <c r="E21" s="367">
        <v>1344.4</v>
      </c>
      <c r="F21" s="353">
        <v>238.4</v>
      </c>
      <c r="G21" s="368">
        <v>147.4</v>
      </c>
    </row>
    <row r="22" spans="1:7" ht="17.399999999999999" customHeight="1">
      <c r="A22" s="347" t="s">
        <v>82</v>
      </c>
      <c r="B22" s="352">
        <v>1589.5</v>
      </c>
      <c r="C22" s="367">
        <v>1029.5</v>
      </c>
      <c r="D22" s="352">
        <v>1157.4000000000001</v>
      </c>
      <c r="E22" s="368">
        <v>734.1</v>
      </c>
      <c r="F22" s="353">
        <v>439.1</v>
      </c>
      <c r="G22" s="368">
        <v>151.69999999999999</v>
      </c>
    </row>
    <row r="23" spans="1:7" ht="17.399999999999999" customHeight="1">
      <c r="A23" s="347" t="s">
        <v>83</v>
      </c>
      <c r="B23" s="353">
        <v>1449.1</v>
      </c>
      <c r="C23" s="367">
        <v>1536.2</v>
      </c>
      <c r="D23" s="353">
        <v>1028.5999999999999</v>
      </c>
      <c r="E23" s="367">
        <v>1092.5999999999999</v>
      </c>
      <c r="F23" s="353">
        <v>416.9</v>
      </c>
      <c r="G23" s="368">
        <v>416.9</v>
      </c>
    </row>
    <row r="24" spans="1:7" ht="17.399999999999999" customHeight="1">
      <c r="A24" s="347" t="s">
        <v>84</v>
      </c>
      <c r="B24" s="353">
        <v>970.2</v>
      </c>
      <c r="C24" s="367">
        <v>1116.8</v>
      </c>
      <c r="D24" s="353">
        <v>711.3</v>
      </c>
      <c r="E24" s="368">
        <v>820.4</v>
      </c>
      <c r="F24" s="353">
        <v>95.5</v>
      </c>
      <c r="G24" s="368">
        <v>96.5</v>
      </c>
    </row>
    <row r="25" spans="1:7" ht="17.399999999999999" customHeight="1">
      <c r="A25" s="347" t="s">
        <v>85</v>
      </c>
      <c r="B25" s="352">
        <v>2258.4</v>
      </c>
      <c r="C25" s="367">
        <v>1858.7</v>
      </c>
      <c r="D25" s="353">
        <v>1944.1</v>
      </c>
      <c r="E25" s="367">
        <v>1586.8</v>
      </c>
      <c r="F25" s="353">
        <v>137.80000000000001</v>
      </c>
      <c r="G25" s="368">
        <v>125.9</v>
      </c>
    </row>
    <row r="26" spans="1:7" ht="20.399999999999999" customHeight="1">
      <c r="A26" s="364" t="s">
        <v>94</v>
      </c>
      <c r="B26" s="356">
        <v>2096.5</v>
      </c>
      <c r="C26" s="369">
        <v>1828.8</v>
      </c>
      <c r="D26" s="358">
        <v>1703.9</v>
      </c>
      <c r="E26" s="369">
        <v>1385.7</v>
      </c>
      <c r="F26" s="358">
        <v>226.4</v>
      </c>
      <c r="G26" s="370">
        <v>243.4</v>
      </c>
    </row>
  </sheetData>
  <mergeCells count="7">
    <mergeCell ref="A1:G1"/>
    <mergeCell ref="A2:G2"/>
    <mergeCell ref="A3:G3"/>
    <mergeCell ref="A4:A5"/>
    <mergeCell ref="B4:C4"/>
    <mergeCell ref="D4:E4"/>
    <mergeCell ref="F4:G4"/>
  </mergeCells>
  <printOptions horizontalCentered="1"/>
  <pageMargins left="0.59055118110236227" right="0.59055118110236227" top="0.39370078740157483" bottom="0.78740157480314965" header="0" footer="0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N25"/>
  <sheetViews>
    <sheetView zoomScaleNormal="100" workbookViewId="0">
      <selection activeCell="A6" sqref="A6:A12"/>
    </sheetView>
  </sheetViews>
  <sheetFormatPr defaultColWidth="8.88671875" defaultRowHeight="13.2"/>
  <cols>
    <col min="1" max="1" width="35.109375" style="380" customWidth="1"/>
    <col min="2" max="2" width="8.5546875" style="380" customWidth="1"/>
    <col min="3" max="3" width="8.33203125" style="380" customWidth="1"/>
    <col min="4" max="4" width="7.44140625" style="380" customWidth="1"/>
    <col min="5" max="5" width="8.33203125" style="389" customWidth="1"/>
    <col min="6" max="6" width="8.44140625" style="380" customWidth="1"/>
    <col min="7" max="7" width="8.33203125" style="380" customWidth="1"/>
    <col min="8" max="8" width="7.33203125" style="380" customWidth="1"/>
    <col min="9" max="13" width="8.33203125" style="380" customWidth="1"/>
    <col min="14" max="16384" width="8.88671875" style="380"/>
  </cols>
  <sheetData>
    <row r="1" spans="1:14" s="345" customFormat="1" ht="16.2" customHeight="1">
      <c r="A1" s="1146" t="s">
        <v>715</v>
      </c>
      <c r="B1" s="1146"/>
      <c r="C1" s="1146"/>
      <c r="D1" s="1146"/>
      <c r="E1" s="1146"/>
      <c r="F1" s="1146"/>
      <c r="G1" s="1146"/>
      <c r="H1" s="1146"/>
      <c r="I1" s="1146"/>
      <c r="J1" s="1146"/>
      <c r="K1" s="1146"/>
      <c r="L1" s="1146"/>
      <c r="M1" s="1146"/>
    </row>
    <row r="2" spans="1:14" s="345" customFormat="1" ht="16.2" customHeight="1">
      <c r="A2" s="1135" t="s">
        <v>716</v>
      </c>
      <c r="B2" s="1135"/>
      <c r="C2" s="1135"/>
      <c r="D2" s="1135"/>
      <c r="E2" s="1135"/>
      <c r="F2" s="1135"/>
      <c r="G2" s="1135"/>
      <c r="H2" s="1135"/>
      <c r="I2" s="1135"/>
      <c r="J2" s="1135"/>
      <c r="K2" s="1135"/>
      <c r="L2" s="1135"/>
      <c r="M2" s="1135"/>
    </row>
    <row r="3" spans="1:14" s="371" customFormat="1" ht="24" customHeight="1">
      <c r="A3" s="1147" t="s">
        <v>717</v>
      </c>
      <c r="B3" s="1148" t="s">
        <v>702</v>
      </c>
      <c r="C3" s="1149"/>
      <c r="D3" s="1149"/>
      <c r="E3" s="1150"/>
      <c r="F3" s="1148" t="s">
        <v>703</v>
      </c>
      <c r="G3" s="1149"/>
      <c r="H3" s="1149"/>
      <c r="I3" s="1150"/>
      <c r="J3" s="1148" t="s">
        <v>704</v>
      </c>
      <c r="K3" s="1149"/>
      <c r="L3" s="1149"/>
      <c r="M3" s="1150"/>
    </row>
    <row r="4" spans="1:14" s="371" customFormat="1" ht="13.2" customHeight="1">
      <c r="A4" s="1147"/>
      <c r="B4" s="1143">
        <v>2019</v>
      </c>
      <c r="C4" s="1144"/>
      <c r="D4" s="1143">
        <v>2020</v>
      </c>
      <c r="E4" s="1144"/>
      <c r="F4" s="1143">
        <v>2019</v>
      </c>
      <c r="G4" s="1144"/>
      <c r="H4" s="1143">
        <v>2020</v>
      </c>
      <c r="I4" s="1144"/>
      <c r="J4" s="1143">
        <v>2019</v>
      </c>
      <c r="K4" s="1144"/>
      <c r="L4" s="1143">
        <v>2020</v>
      </c>
      <c r="M4" s="1144"/>
    </row>
    <row r="5" spans="1:14" s="371" customFormat="1" ht="32.25" customHeight="1">
      <c r="A5" s="1147"/>
      <c r="B5" s="372" t="s">
        <v>718</v>
      </c>
      <c r="C5" s="372" t="s">
        <v>719</v>
      </c>
      <c r="D5" s="372" t="s">
        <v>718</v>
      </c>
      <c r="E5" s="373" t="s">
        <v>719</v>
      </c>
      <c r="F5" s="372" t="s">
        <v>718</v>
      </c>
      <c r="G5" s="372" t="s">
        <v>719</v>
      </c>
      <c r="H5" s="372" t="s">
        <v>718</v>
      </c>
      <c r="I5" s="372" t="s">
        <v>719</v>
      </c>
      <c r="J5" s="372" t="s">
        <v>718</v>
      </c>
      <c r="K5" s="372" t="s">
        <v>719</v>
      </c>
      <c r="L5" s="372" t="s">
        <v>718</v>
      </c>
      <c r="M5" s="372" t="s">
        <v>719</v>
      </c>
    </row>
    <row r="6" spans="1:14" ht="27.6" customHeight="1">
      <c r="A6" s="374" t="s">
        <v>575</v>
      </c>
      <c r="B6" s="375">
        <v>53332</v>
      </c>
      <c r="C6" s="376">
        <v>53.2</v>
      </c>
      <c r="D6" s="377">
        <v>43759</v>
      </c>
      <c r="E6" s="378">
        <v>43.22</v>
      </c>
      <c r="F6" s="375">
        <v>36341</v>
      </c>
      <c r="G6" s="376">
        <v>36.299999999999997</v>
      </c>
      <c r="H6" s="377">
        <v>26937</v>
      </c>
      <c r="I6" s="379">
        <v>26.6</v>
      </c>
      <c r="J6" s="375">
        <v>12460</v>
      </c>
      <c r="K6" s="376">
        <v>12.4</v>
      </c>
      <c r="L6" s="377">
        <v>13062</v>
      </c>
      <c r="M6" s="379">
        <v>12.9</v>
      </c>
    </row>
    <row r="7" spans="1:14" ht="15" customHeight="1">
      <c r="A7" s="374" t="s">
        <v>720</v>
      </c>
      <c r="B7" s="375">
        <v>53389</v>
      </c>
      <c r="C7" s="376">
        <v>53.3</v>
      </c>
      <c r="D7" s="377">
        <v>53369</v>
      </c>
      <c r="E7" s="378">
        <v>52.71</v>
      </c>
      <c r="F7" s="375">
        <v>13511</v>
      </c>
      <c r="G7" s="376">
        <v>13.5</v>
      </c>
      <c r="H7" s="377">
        <v>14243</v>
      </c>
      <c r="I7" s="378">
        <v>14.07</v>
      </c>
      <c r="J7" s="375">
        <v>32645</v>
      </c>
      <c r="K7" s="376">
        <v>32.6</v>
      </c>
      <c r="L7" s="377">
        <v>31066</v>
      </c>
      <c r="M7" s="378">
        <v>30.68</v>
      </c>
    </row>
    <row r="8" spans="1:14" s="383" customFormat="1" ht="15" customHeight="1">
      <c r="A8" s="381" t="s">
        <v>721</v>
      </c>
      <c r="B8" s="375">
        <v>28674</v>
      </c>
      <c r="C8" s="376">
        <v>28.6</v>
      </c>
      <c r="D8" s="377">
        <v>26983</v>
      </c>
      <c r="E8" s="378">
        <v>26.65</v>
      </c>
      <c r="F8" s="375">
        <v>3598</v>
      </c>
      <c r="G8" s="376">
        <v>3.6</v>
      </c>
      <c r="H8" s="377">
        <v>3494</v>
      </c>
      <c r="I8" s="378">
        <v>3.45</v>
      </c>
      <c r="J8" s="375">
        <v>25903</v>
      </c>
      <c r="K8" s="376">
        <v>25.8</v>
      </c>
      <c r="L8" s="377">
        <v>24441</v>
      </c>
      <c r="M8" s="378">
        <v>24.14</v>
      </c>
      <c r="N8" s="382"/>
    </row>
    <row r="9" spans="1:14" ht="15" customHeight="1">
      <c r="A9" s="374" t="s">
        <v>722</v>
      </c>
      <c r="B9" s="375">
        <v>6692</v>
      </c>
      <c r="C9" s="376">
        <v>6.7</v>
      </c>
      <c r="D9" s="377">
        <v>6381</v>
      </c>
      <c r="E9" s="379">
        <v>6.3</v>
      </c>
      <c r="F9" s="375">
        <v>2534</v>
      </c>
      <c r="G9" s="376">
        <v>2.5</v>
      </c>
      <c r="H9" s="377">
        <v>2055</v>
      </c>
      <c r="I9" s="378">
        <v>2.0299999999999998</v>
      </c>
      <c r="J9" s="375">
        <v>1919</v>
      </c>
      <c r="K9" s="376">
        <v>1.9</v>
      </c>
      <c r="L9" s="377">
        <v>2569</v>
      </c>
      <c r="M9" s="378">
        <v>2.54</v>
      </c>
    </row>
    <row r="10" spans="1:14" ht="42" customHeight="1">
      <c r="A10" s="374" t="s">
        <v>723</v>
      </c>
      <c r="B10" s="375">
        <v>71338</v>
      </c>
      <c r="C10" s="376">
        <v>71.2</v>
      </c>
      <c r="D10" s="377">
        <v>71801</v>
      </c>
      <c r="E10" s="378">
        <v>70.91</v>
      </c>
      <c r="F10" s="375">
        <v>13317</v>
      </c>
      <c r="G10" s="376">
        <v>13.3</v>
      </c>
      <c r="H10" s="377">
        <v>8642</v>
      </c>
      <c r="I10" s="378">
        <v>8.5399999999999991</v>
      </c>
      <c r="J10" s="375">
        <v>45569</v>
      </c>
      <c r="K10" s="376">
        <v>45.5</v>
      </c>
      <c r="L10" s="377">
        <v>44888</v>
      </c>
      <c r="M10" s="378">
        <v>44.33</v>
      </c>
    </row>
    <row r="11" spans="1:14" s="383" customFormat="1" ht="15" customHeight="1">
      <c r="A11" s="381" t="s">
        <v>724</v>
      </c>
      <c r="B11" s="375">
        <v>30812</v>
      </c>
      <c r="C11" s="376">
        <v>30.7</v>
      </c>
      <c r="D11" s="377">
        <v>31459</v>
      </c>
      <c r="E11" s="378">
        <v>31.07</v>
      </c>
      <c r="F11" s="375">
        <v>1788</v>
      </c>
      <c r="G11" s="376">
        <v>1.8</v>
      </c>
      <c r="H11" s="377">
        <v>1297</v>
      </c>
      <c r="I11" s="378">
        <v>1.28</v>
      </c>
      <c r="J11" s="375">
        <v>29209</v>
      </c>
      <c r="K11" s="376">
        <v>29.1</v>
      </c>
      <c r="L11" s="377">
        <v>30604</v>
      </c>
      <c r="M11" s="378">
        <v>30.23</v>
      </c>
    </row>
    <row r="12" spans="1:14" s="383" customFormat="1" ht="15" customHeight="1">
      <c r="A12" s="381" t="s">
        <v>725</v>
      </c>
      <c r="B12" s="375">
        <v>1851</v>
      </c>
      <c r="C12" s="376">
        <v>1.8</v>
      </c>
      <c r="D12" s="377">
        <v>1819</v>
      </c>
      <c r="E12" s="379">
        <v>1.8</v>
      </c>
      <c r="F12" s="375">
        <v>70</v>
      </c>
      <c r="G12" s="376">
        <v>0.1</v>
      </c>
      <c r="H12" s="384">
        <v>48</v>
      </c>
      <c r="I12" s="378">
        <v>0.05</v>
      </c>
      <c r="J12" s="375">
        <v>1727</v>
      </c>
      <c r="K12" s="376">
        <v>1.7</v>
      </c>
      <c r="L12" s="377">
        <v>1774</v>
      </c>
      <c r="M12" s="378">
        <v>1.75</v>
      </c>
    </row>
    <row r="13" spans="1:14" s="383" customFormat="1" ht="15" customHeight="1">
      <c r="A13" s="381" t="s">
        <v>726</v>
      </c>
      <c r="B13" s="375">
        <v>28836</v>
      </c>
      <c r="C13" s="376">
        <v>28.8</v>
      </c>
      <c r="D13" s="377">
        <v>29499</v>
      </c>
      <c r="E13" s="378">
        <v>29.13</v>
      </c>
      <c r="F13" s="375">
        <v>1710</v>
      </c>
      <c r="G13" s="376">
        <v>1.7</v>
      </c>
      <c r="H13" s="377">
        <v>1236</v>
      </c>
      <c r="I13" s="378">
        <v>1.22</v>
      </c>
      <c r="J13" s="375">
        <v>27360</v>
      </c>
      <c r="K13" s="376">
        <v>27.3</v>
      </c>
      <c r="L13" s="377">
        <v>28691</v>
      </c>
      <c r="M13" s="378">
        <v>28.34</v>
      </c>
    </row>
    <row r="14" spans="1:14" ht="15" customHeight="1">
      <c r="A14" s="374" t="s">
        <v>727</v>
      </c>
      <c r="B14" s="375">
        <v>33479</v>
      </c>
      <c r="C14" s="376">
        <v>33.4</v>
      </c>
      <c r="D14" s="377">
        <v>33058</v>
      </c>
      <c r="E14" s="378">
        <v>32.65</v>
      </c>
      <c r="F14" s="375">
        <v>3780</v>
      </c>
      <c r="G14" s="376">
        <v>3.8</v>
      </c>
      <c r="H14" s="377">
        <v>2961</v>
      </c>
      <c r="I14" s="378">
        <v>2.92</v>
      </c>
      <c r="J14" s="375">
        <v>19309</v>
      </c>
      <c r="K14" s="376">
        <v>19.3</v>
      </c>
      <c r="L14" s="377">
        <v>18304</v>
      </c>
      <c r="M14" s="378">
        <v>18.079999999999998</v>
      </c>
    </row>
    <row r="15" spans="1:14" ht="15" customHeight="1">
      <c r="A15" s="374" t="s">
        <v>585</v>
      </c>
      <c r="B15" s="375">
        <v>49922</v>
      </c>
      <c r="C15" s="376">
        <v>49.8</v>
      </c>
      <c r="D15" s="377">
        <v>45779</v>
      </c>
      <c r="E15" s="378">
        <v>45.21</v>
      </c>
      <c r="F15" s="375">
        <v>13445</v>
      </c>
      <c r="G15" s="376">
        <v>13.4</v>
      </c>
      <c r="H15" s="377">
        <v>12003</v>
      </c>
      <c r="I15" s="378">
        <v>11.85</v>
      </c>
      <c r="J15" s="375">
        <v>8923</v>
      </c>
      <c r="K15" s="376">
        <v>8.9</v>
      </c>
      <c r="L15" s="377">
        <v>9288</v>
      </c>
      <c r="M15" s="378">
        <v>9.17</v>
      </c>
    </row>
    <row r="16" spans="1:14" ht="30" customHeight="1">
      <c r="A16" s="374" t="s">
        <v>728</v>
      </c>
      <c r="B16" s="375">
        <v>75654</v>
      </c>
      <c r="C16" s="376">
        <v>75.5</v>
      </c>
      <c r="D16" s="385">
        <v>64215</v>
      </c>
      <c r="E16" s="386">
        <v>63.4</v>
      </c>
      <c r="F16" s="375">
        <v>20384</v>
      </c>
      <c r="G16" s="376">
        <v>20.3</v>
      </c>
      <c r="H16" s="385">
        <v>17893</v>
      </c>
      <c r="I16" s="386">
        <v>17.7</v>
      </c>
      <c r="J16" s="375">
        <v>20522</v>
      </c>
      <c r="K16" s="376">
        <v>20.5</v>
      </c>
      <c r="L16" s="385">
        <v>21631</v>
      </c>
      <c r="M16" s="386">
        <v>21.4</v>
      </c>
    </row>
    <row r="17" spans="1:13" ht="15" customHeight="1">
      <c r="A17" s="374" t="s">
        <v>590</v>
      </c>
      <c r="B17" s="375">
        <v>28855</v>
      </c>
      <c r="C17" s="376">
        <v>28.8</v>
      </c>
      <c r="D17" s="385">
        <v>26800</v>
      </c>
      <c r="E17" s="386">
        <v>26.5</v>
      </c>
      <c r="F17" s="375">
        <v>21238</v>
      </c>
      <c r="G17" s="376">
        <v>21.2</v>
      </c>
      <c r="H17" s="385">
        <v>18432</v>
      </c>
      <c r="I17" s="386">
        <v>18.2</v>
      </c>
      <c r="J17" s="375">
        <v>2325</v>
      </c>
      <c r="K17" s="376">
        <v>2.2999999999999998</v>
      </c>
      <c r="L17" s="385">
        <v>2786</v>
      </c>
      <c r="M17" s="386">
        <v>2.8</v>
      </c>
    </row>
    <row r="18" spans="1:13" ht="15" customHeight="1">
      <c r="A18" s="374" t="s">
        <v>591</v>
      </c>
      <c r="B18" s="375">
        <v>191072</v>
      </c>
      <c r="C18" s="376">
        <v>190.7</v>
      </c>
      <c r="D18" s="385">
        <v>179561</v>
      </c>
      <c r="E18" s="386">
        <v>177.3</v>
      </c>
      <c r="F18" s="375">
        <v>36802</v>
      </c>
      <c r="G18" s="376">
        <v>36.700000000000003</v>
      </c>
      <c r="H18" s="385">
        <v>31494</v>
      </c>
      <c r="I18" s="386">
        <v>31.1</v>
      </c>
      <c r="J18" s="375">
        <v>94780</v>
      </c>
      <c r="K18" s="376">
        <v>94.6</v>
      </c>
      <c r="L18" s="385">
        <v>94008</v>
      </c>
      <c r="M18" s="386">
        <v>92.8</v>
      </c>
    </row>
    <row r="19" spans="1:13" s="383" customFormat="1" ht="15" customHeight="1">
      <c r="A19" s="381" t="s">
        <v>729</v>
      </c>
      <c r="B19" s="375">
        <v>35864</v>
      </c>
      <c r="C19" s="376">
        <v>44.5</v>
      </c>
      <c r="D19" s="377">
        <v>35010</v>
      </c>
      <c r="E19" s="378">
        <v>43.06</v>
      </c>
      <c r="F19" s="375">
        <v>5780</v>
      </c>
      <c r="G19" s="376">
        <v>7.2</v>
      </c>
      <c r="H19" s="377">
        <v>8429</v>
      </c>
      <c r="I19" s="378">
        <v>10.37</v>
      </c>
      <c r="J19" s="375">
        <v>22460</v>
      </c>
      <c r="K19" s="376">
        <v>27.9</v>
      </c>
      <c r="L19" s="377">
        <v>24024</v>
      </c>
      <c r="M19" s="378">
        <v>29.55</v>
      </c>
    </row>
    <row r="20" spans="1:13" s="383" customFormat="1" ht="15" customHeight="1">
      <c r="A20" s="381" t="s">
        <v>730</v>
      </c>
      <c r="B20" s="375">
        <v>6706</v>
      </c>
      <c r="C20" s="376">
        <v>8.3000000000000007</v>
      </c>
      <c r="D20" s="377">
        <v>6993</v>
      </c>
      <c r="E20" s="379">
        <v>8.6</v>
      </c>
      <c r="F20" s="375">
        <v>1617</v>
      </c>
      <c r="G20" s="376">
        <v>2</v>
      </c>
      <c r="H20" s="377">
        <v>1818</v>
      </c>
      <c r="I20" s="378">
        <v>2.2400000000000002</v>
      </c>
      <c r="J20" s="375">
        <v>4249</v>
      </c>
      <c r="K20" s="376">
        <v>5.3</v>
      </c>
      <c r="L20" s="377">
        <v>4701</v>
      </c>
      <c r="M20" s="378">
        <v>5.78</v>
      </c>
    </row>
    <row r="21" spans="1:13" s="383" customFormat="1" ht="28.2" customHeight="1">
      <c r="A21" s="381" t="s">
        <v>731</v>
      </c>
      <c r="B21" s="375">
        <v>580</v>
      </c>
      <c r="C21" s="376">
        <v>0.7</v>
      </c>
      <c r="D21" s="375">
        <v>544</v>
      </c>
      <c r="E21" s="376">
        <v>6</v>
      </c>
      <c r="F21" s="375">
        <v>580</v>
      </c>
      <c r="G21" s="376">
        <v>0.7</v>
      </c>
      <c r="H21" s="375">
        <v>544</v>
      </c>
      <c r="I21" s="376">
        <v>0.6</v>
      </c>
      <c r="J21" s="375">
        <v>216</v>
      </c>
      <c r="K21" s="376">
        <v>0.3</v>
      </c>
      <c r="L21" s="375">
        <v>227</v>
      </c>
      <c r="M21" s="387">
        <v>0.27</v>
      </c>
    </row>
    <row r="22" spans="1:13" s="383" customFormat="1" ht="33" customHeight="1">
      <c r="A22" s="381" t="s">
        <v>732</v>
      </c>
      <c r="B22" s="375">
        <v>60</v>
      </c>
      <c r="C22" s="376">
        <v>0.1</v>
      </c>
      <c r="D22" s="384">
        <v>49</v>
      </c>
      <c r="E22" s="378">
        <v>0.06</v>
      </c>
      <c r="F22" s="375">
        <v>60</v>
      </c>
      <c r="G22" s="376">
        <v>0.1</v>
      </c>
      <c r="H22" s="384">
        <v>49</v>
      </c>
      <c r="I22" s="378">
        <v>0.06</v>
      </c>
      <c r="J22" s="375">
        <v>51</v>
      </c>
      <c r="K22" s="376">
        <v>0.1</v>
      </c>
      <c r="L22" s="384">
        <v>38</v>
      </c>
      <c r="M22" s="378">
        <v>0.05</v>
      </c>
    </row>
    <row r="23" spans="1:13" s="383" customFormat="1" ht="15" customHeight="1">
      <c r="A23" s="381" t="s">
        <v>733</v>
      </c>
      <c r="B23" s="375">
        <v>44434</v>
      </c>
      <c r="C23" s="376">
        <v>44.3</v>
      </c>
      <c r="D23" s="377">
        <v>39098</v>
      </c>
      <c r="E23" s="378">
        <v>38.61</v>
      </c>
      <c r="F23" s="375">
        <v>12968</v>
      </c>
      <c r="G23" s="376">
        <v>12.9</v>
      </c>
      <c r="H23" s="377">
        <v>9373</v>
      </c>
      <c r="I23" s="378">
        <v>9.26</v>
      </c>
      <c r="J23" s="375">
        <v>13618</v>
      </c>
      <c r="K23" s="376">
        <v>13.6</v>
      </c>
      <c r="L23" s="377">
        <v>14792</v>
      </c>
      <c r="M23" s="378">
        <v>14.61</v>
      </c>
    </row>
    <row r="24" spans="1:13" s="383" customFormat="1" ht="29.4" customHeight="1">
      <c r="A24" s="388" t="s">
        <v>734</v>
      </c>
      <c r="B24" s="375">
        <v>3181</v>
      </c>
      <c r="C24" s="376">
        <v>3.2</v>
      </c>
      <c r="D24" s="375">
        <v>3074</v>
      </c>
      <c r="E24" s="376">
        <v>3</v>
      </c>
      <c r="F24" s="375">
        <v>2213</v>
      </c>
      <c r="G24" s="376">
        <v>2.2000000000000002</v>
      </c>
      <c r="H24" s="375">
        <v>2281</v>
      </c>
      <c r="I24" s="376">
        <v>2.2000000000000002</v>
      </c>
      <c r="J24" s="375">
        <v>1728</v>
      </c>
      <c r="K24" s="376">
        <v>1.7</v>
      </c>
      <c r="L24" s="375">
        <v>1450</v>
      </c>
      <c r="M24" s="376">
        <v>1.4</v>
      </c>
    </row>
    <row r="25" spans="1:13">
      <c r="A25" s="1145" t="s">
        <v>735</v>
      </c>
      <c r="B25" s="1145"/>
      <c r="C25" s="1145"/>
      <c r="D25" s="1145"/>
      <c r="E25" s="1145"/>
      <c r="F25" s="1145"/>
      <c r="G25" s="1145"/>
      <c r="H25" s="1145"/>
      <c r="I25" s="1145"/>
      <c r="J25" s="1145"/>
      <c r="K25" s="1145"/>
      <c r="L25" s="1145"/>
      <c r="M25" s="1145"/>
    </row>
  </sheetData>
  <mergeCells count="13">
    <mergeCell ref="J4:K4"/>
    <mergeCell ref="L4:M4"/>
    <mergeCell ref="A25:M25"/>
    <mergeCell ref="A1:M1"/>
    <mergeCell ref="A2:M2"/>
    <mergeCell ref="A3:A5"/>
    <mergeCell ref="B3:E3"/>
    <mergeCell ref="F3:I3"/>
    <mergeCell ref="J3:M3"/>
    <mergeCell ref="B4:C4"/>
    <mergeCell ref="D4:E4"/>
    <mergeCell ref="F4:G4"/>
    <mergeCell ref="H4:I4"/>
  </mergeCells>
  <printOptions horizontalCentered="1"/>
  <pageMargins left="0.59055118110236215" right="0.59055118110236215" top="0.39370078740157483" bottom="0.78740157480314965" header="0" footer="0"/>
  <pageSetup paperSize="9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>
  <dimension ref="A1:Q26"/>
  <sheetViews>
    <sheetView topLeftCell="A4" zoomScaleNormal="100" workbookViewId="0">
      <selection activeCell="F23" sqref="F23"/>
    </sheetView>
  </sheetViews>
  <sheetFormatPr defaultColWidth="8.88671875" defaultRowHeight="13.2"/>
  <cols>
    <col min="1" max="1" width="35.109375" style="380" customWidth="1"/>
    <col min="2" max="2" width="10" style="380" customWidth="1"/>
    <col min="3" max="3" width="7.5546875" style="380" customWidth="1"/>
    <col min="4" max="4" width="8.6640625" style="380" customWidth="1"/>
    <col min="5" max="5" width="7.6640625" style="389" customWidth="1"/>
    <col min="6" max="6" width="10" style="380" customWidth="1"/>
    <col min="7" max="7" width="7.5546875" style="380" customWidth="1"/>
    <col min="8" max="8" width="7.33203125" style="380" customWidth="1"/>
    <col min="9" max="9" width="7.6640625" style="380" customWidth="1"/>
    <col min="10" max="10" width="7.33203125" style="380" customWidth="1"/>
    <col min="11" max="11" width="7.5546875" style="380" customWidth="1"/>
    <col min="12" max="12" width="8.44140625" style="380" customWidth="1"/>
    <col min="13" max="13" width="7.6640625" style="380" customWidth="1"/>
    <col min="14" max="16384" width="8.88671875" style="380"/>
  </cols>
  <sheetData>
    <row r="1" spans="1:13" ht="20.399999999999999" customHeight="1">
      <c r="A1" s="1135" t="s">
        <v>736</v>
      </c>
      <c r="B1" s="1135"/>
      <c r="C1" s="1135"/>
      <c r="D1" s="1135"/>
      <c r="E1" s="1135"/>
      <c r="F1" s="1135"/>
      <c r="G1" s="1135"/>
      <c r="H1" s="1135"/>
      <c r="I1" s="1135"/>
      <c r="J1" s="1135"/>
      <c r="K1" s="1135"/>
      <c r="L1" s="1135"/>
      <c r="M1" s="1135"/>
    </row>
    <row r="2" spans="1:13" s="345" customFormat="1" ht="15" customHeight="1">
      <c r="A2" s="1135" t="s">
        <v>737</v>
      </c>
      <c r="B2" s="1135"/>
      <c r="C2" s="1135"/>
      <c r="D2" s="1135"/>
      <c r="E2" s="1135"/>
      <c r="F2" s="1135"/>
      <c r="G2" s="1135"/>
      <c r="H2" s="1135"/>
      <c r="I2" s="1135"/>
      <c r="J2" s="1135"/>
      <c r="K2" s="1135"/>
      <c r="L2" s="1135"/>
      <c r="M2" s="1135"/>
    </row>
    <row r="3" spans="1:13" s="371" customFormat="1" ht="26.4" customHeight="1">
      <c r="A3" s="1147" t="s">
        <v>717</v>
      </c>
      <c r="B3" s="1148" t="s">
        <v>702</v>
      </c>
      <c r="C3" s="1149"/>
      <c r="D3" s="1149"/>
      <c r="E3" s="1150"/>
      <c r="F3" s="1148" t="s">
        <v>703</v>
      </c>
      <c r="G3" s="1149"/>
      <c r="H3" s="1149"/>
      <c r="I3" s="1150"/>
      <c r="J3" s="1148" t="s">
        <v>704</v>
      </c>
      <c r="K3" s="1149"/>
      <c r="L3" s="1149"/>
      <c r="M3" s="1150"/>
    </row>
    <row r="4" spans="1:13" s="371" customFormat="1" ht="13.95" customHeight="1">
      <c r="A4" s="1147"/>
      <c r="B4" s="1143">
        <v>2019</v>
      </c>
      <c r="C4" s="1144"/>
      <c r="D4" s="1143">
        <v>2020</v>
      </c>
      <c r="E4" s="1144"/>
      <c r="F4" s="1143">
        <v>219</v>
      </c>
      <c r="G4" s="1144"/>
      <c r="H4" s="1143">
        <v>2020</v>
      </c>
      <c r="I4" s="1144"/>
      <c r="J4" s="1143">
        <v>2019</v>
      </c>
      <c r="K4" s="1144"/>
      <c r="L4" s="1143">
        <v>2020</v>
      </c>
      <c r="M4" s="1144"/>
    </row>
    <row r="5" spans="1:13" s="371" customFormat="1" ht="29.4" customHeight="1">
      <c r="A5" s="1147"/>
      <c r="B5" s="390" t="s">
        <v>718</v>
      </c>
      <c r="C5" s="390" t="s">
        <v>719</v>
      </c>
      <c r="D5" s="390" t="s">
        <v>718</v>
      </c>
      <c r="E5" s="391" t="s">
        <v>719</v>
      </c>
      <c r="F5" s="390" t="s">
        <v>718</v>
      </c>
      <c r="G5" s="390" t="s">
        <v>719</v>
      </c>
      <c r="H5" s="390" t="s">
        <v>718</v>
      </c>
      <c r="I5" s="390" t="s">
        <v>719</v>
      </c>
      <c r="J5" s="390" t="s">
        <v>718</v>
      </c>
      <c r="K5" s="390" t="s">
        <v>719</v>
      </c>
      <c r="L5" s="390" t="s">
        <v>718</v>
      </c>
      <c r="M5" s="390" t="s">
        <v>719</v>
      </c>
    </row>
    <row r="6" spans="1:13" ht="15" customHeight="1">
      <c r="A6" s="374" t="s">
        <v>601</v>
      </c>
      <c r="B6" s="375">
        <v>390829</v>
      </c>
      <c r="C6" s="392">
        <v>390</v>
      </c>
      <c r="D6" s="393">
        <v>380653</v>
      </c>
      <c r="E6" s="392">
        <v>375.9</v>
      </c>
      <c r="F6" s="375">
        <v>358528</v>
      </c>
      <c r="G6" s="392">
        <v>357.7</v>
      </c>
      <c r="H6" s="393">
        <v>335739</v>
      </c>
      <c r="I6" s="394">
        <v>331.6</v>
      </c>
      <c r="J6" s="375">
        <v>15772</v>
      </c>
      <c r="K6" s="392">
        <v>15.7</v>
      </c>
      <c r="L6" s="393">
        <v>20991</v>
      </c>
      <c r="M6" s="394">
        <v>20.7</v>
      </c>
    </row>
    <row r="7" spans="1:13" ht="16.2" customHeight="1">
      <c r="A7" s="395" t="s">
        <v>738</v>
      </c>
      <c r="B7" s="375">
        <v>4893</v>
      </c>
      <c r="C7" s="392">
        <v>4.9000000000000004</v>
      </c>
      <c r="D7" s="396">
        <v>11426</v>
      </c>
      <c r="E7" s="392">
        <v>11.28</v>
      </c>
      <c r="F7" s="375">
        <v>4893</v>
      </c>
      <c r="G7" s="392">
        <v>4.9000000000000004</v>
      </c>
      <c r="H7" s="396">
        <v>11426</v>
      </c>
      <c r="I7" s="394">
        <v>11.28</v>
      </c>
      <c r="J7" s="375">
        <v>2216</v>
      </c>
      <c r="K7" s="392">
        <v>2.2000000000000002</v>
      </c>
      <c r="L7" s="396">
        <v>8339</v>
      </c>
      <c r="M7" s="394">
        <v>8.24</v>
      </c>
    </row>
    <row r="8" spans="1:13" ht="57.6" customHeight="1">
      <c r="A8" s="395" t="s">
        <v>739</v>
      </c>
      <c r="B8" s="375">
        <v>8885</v>
      </c>
      <c r="C8" s="392">
        <v>8.9</v>
      </c>
      <c r="D8" s="375">
        <v>8293</v>
      </c>
      <c r="E8" s="392">
        <v>8.1999999999999993</v>
      </c>
      <c r="F8" s="375">
        <v>1613</v>
      </c>
      <c r="G8" s="392">
        <v>1.6</v>
      </c>
      <c r="H8" s="375">
        <v>1984</v>
      </c>
      <c r="I8" s="394">
        <v>1.9</v>
      </c>
      <c r="J8" s="375">
        <v>7734</v>
      </c>
      <c r="K8" s="392">
        <v>7.7</v>
      </c>
      <c r="L8" s="375">
        <v>4756</v>
      </c>
      <c r="M8" s="394">
        <v>4.5999999999999996</v>
      </c>
    </row>
    <row r="9" spans="1:13" ht="15" customHeight="1">
      <c r="A9" s="395" t="s">
        <v>740</v>
      </c>
      <c r="B9" s="375">
        <v>6448</v>
      </c>
      <c r="C9" s="392">
        <v>6.4</v>
      </c>
      <c r="D9" s="396">
        <v>6022</v>
      </c>
      <c r="E9" s="392">
        <v>5.95</v>
      </c>
      <c r="F9" s="375">
        <v>631</v>
      </c>
      <c r="G9" s="392">
        <v>0.6</v>
      </c>
      <c r="H9" s="397">
        <v>593</v>
      </c>
      <c r="I9" s="394">
        <v>0.59</v>
      </c>
      <c r="J9" s="375">
        <v>4778</v>
      </c>
      <c r="K9" s="392">
        <v>4.8</v>
      </c>
      <c r="L9" s="396">
        <v>4399</v>
      </c>
      <c r="M9" s="394">
        <v>4.34</v>
      </c>
    </row>
    <row r="10" spans="1:13" ht="15" customHeight="1">
      <c r="A10" s="374" t="s">
        <v>604</v>
      </c>
      <c r="B10" s="375">
        <v>98507</v>
      </c>
      <c r="C10" s="392">
        <v>98.3</v>
      </c>
      <c r="D10" s="393">
        <v>92954</v>
      </c>
      <c r="E10" s="392">
        <v>91.8</v>
      </c>
      <c r="F10" s="375">
        <v>38178</v>
      </c>
      <c r="G10" s="392">
        <v>38.1</v>
      </c>
      <c r="H10" s="393">
        <v>32261</v>
      </c>
      <c r="I10" s="394">
        <v>31.9</v>
      </c>
      <c r="J10" s="375">
        <v>22771</v>
      </c>
      <c r="K10" s="392">
        <v>22.7</v>
      </c>
      <c r="L10" s="393">
        <v>24786</v>
      </c>
      <c r="M10" s="394">
        <v>24.5</v>
      </c>
    </row>
    <row r="11" spans="1:13" ht="28.2" customHeight="1">
      <c r="A11" s="395" t="s">
        <v>741</v>
      </c>
      <c r="B11" s="375">
        <v>3741</v>
      </c>
      <c r="C11" s="392">
        <v>3.7</v>
      </c>
      <c r="D11" s="396">
        <v>3499</v>
      </c>
      <c r="E11" s="392">
        <v>3.46</v>
      </c>
      <c r="F11" s="375">
        <v>534</v>
      </c>
      <c r="G11" s="392">
        <v>0.5</v>
      </c>
      <c r="H11" s="397">
        <v>762</v>
      </c>
      <c r="I11" s="394">
        <v>0.75</v>
      </c>
      <c r="J11" s="375">
        <v>3140</v>
      </c>
      <c r="K11" s="392">
        <v>3.1</v>
      </c>
      <c r="L11" s="396">
        <v>2867</v>
      </c>
      <c r="M11" s="394">
        <v>2.83</v>
      </c>
    </row>
    <row r="12" spans="1:13" ht="15" customHeight="1">
      <c r="A12" s="395" t="s">
        <v>742</v>
      </c>
      <c r="B12" s="375">
        <v>2714</v>
      </c>
      <c r="C12" s="392">
        <v>2.7</v>
      </c>
      <c r="D12" s="396">
        <v>2654</v>
      </c>
      <c r="E12" s="392">
        <v>2.62</v>
      </c>
      <c r="F12" s="375">
        <v>445</v>
      </c>
      <c r="G12" s="392">
        <v>0.4</v>
      </c>
      <c r="H12" s="397">
        <v>516</v>
      </c>
      <c r="I12" s="394">
        <v>0.51</v>
      </c>
      <c r="J12" s="375">
        <v>1340</v>
      </c>
      <c r="K12" s="392">
        <v>1.3</v>
      </c>
      <c r="L12" s="396">
        <v>1400</v>
      </c>
      <c r="M12" s="394">
        <v>1.38</v>
      </c>
    </row>
    <row r="13" spans="1:13" ht="15" customHeight="1">
      <c r="A13" s="395" t="s">
        <v>743</v>
      </c>
      <c r="B13" s="375">
        <v>4578</v>
      </c>
      <c r="C13" s="392">
        <v>4.5999999999999996</v>
      </c>
      <c r="D13" s="396">
        <v>3912</v>
      </c>
      <c r="E13" s="392">
        <v>3.86</v>
      </c>
      <c r="F13" s="375">
        <v>1390</v>
      </c>
      <c r="G13" s="392">
        <v>1.4</v>
      </c>
      <c r="H13" s="397">
        <v>871</v>
      </c>
      <c r="I13" s="394">
        <v>0.86</v>
      </c>
      <c r="J13" s="375">
        <v>1488</v>
      </c>
      <c r="K13" s="392">
        <v>1.5</v>
      </c>
      <c r="L13" s="396">
        <v>1488</v>
      </c>
      <c r="M13" s="394">
        <v>1.47</v>
      </c>
    </row>
    <row r="14" spans="1:13" ht="15" customHeight="1">
      <c r="A14" s="374" t="s">
        <v>605</v>
      </c>
      <c r="B14" s="375">
        <v>47252</v>
      </c>
      <c r="C14" s="392">
        <v>47.1</v>
      </c>
      <c r="D14" s="393">
        <v>56466</v>
      </c>
      <c r="E14" s="392">
        <v>55.8</v>
      </c>
      <c r="F14" s="375">
        <v>32946</v>
      </c>
      <c r="G14" s="392">
        <v>32.9</v>
      </c>
      <c r="H14" s="393">
        <v>38277</v>
      </c>
      <c r="I14" s="394">
        <v>37.799999999999997</v>
      </c>
      <c r="J14" s="375">
        <v>3738</v>
      </c>
      <c r="K14" s="392">
        <v>3.7</v>
      </c>
      <c r="L14" s="393">
        <v>3687</v>
      </c>
      <c r="M14" s="394">
        <v>3.6</v>
      </c>
    </row>
    <row r="15" spans="1:13" ht="29.25" customHeight="1">
      <c r="A15" s="374" t="s">
        <v>606</v>
      </c>
      <c r="B15" s="375">
        <v>114576</v>
      </c>
      <c r="C15" s="392">
        <v>114.3</v>
      </c>
      <c r="D15" s="393">
        <v>111583</v>
      </c>
      <c r="E15" s="392">
        <v>110.2</v>
      </c>
      <c r="F15" s="375">
        <v>36158</v>
      </c>
      <c r="G15" s="392">
        <v>36.1</v>
      </c>
      <c r="H15" s="393">
        <v>36249</v>
      </c>
      <c r="I15" s="394">
        <v>35.799999999999997</v>
      </c>
      <c r="J15" s="375">
        <v>12662</v>
      </c>
      <c r="K15" s="392">
        <v>12.6</v>
      </c>
      <c r="L15" s="393">
        <v>13954</v>
      </c>
      <c r="M15" s="394">
        <v>13.8</v>
      </c>
    </row>
    <row r="16" spans="1:13" ht="15" customHeight="1">
      <c r="A16" s="374" t="s">
        <v>607</v>
      </c>
      <c r="B16" s="375">
        <v>107994</v>
      </c>
      <c r="C16" s="392">
        <v>107.8</v>
      </c>
      <c r="D16" s="393">
        <v>90686</v>
      </c>
      <c r="E16" s="392">
        <v>89.6</v>
      </c>
      <c r="F16" s="375">
        <v>55981</v>
      </c>
      <c r="G16" s="392">
        <v>55.9</v>
      </c>
      <c r="H16" s="393">
        <v>37145</v>
      </c>
      <c r="I16" s="394">
        <v>36.700000000000003</v>
      </c>
      <c r="J16" s="375">
        <v>19062</v>
      </c>
      <c r="K16" s="392">
        <v>19</v>
      </c>
      <c r="L16" s="393">
        <v>17954</v>
      </c>
      <c r="M16" s="394">
        <v>17.7</v>
      </c>
    </row>
    <row r="17" spans="1:17" ht="29.25" customHeight="1">
      <c r="A17" s="374" t="s">
        <v>744</v>
      </c>
      <c r="B17" s="375">
        <v>13262</v>
      </c>
      <c r="C17" s="392">
        <v>56.6</v>
      </c>
      <c r="D17" s="393">
        <v>14422</v>
      </c>
      <c r="E17" s="392">
        <v>61.1</v>
      </c>
      <c r="F17" s="375">
        <v>8780</v>
      </c>
      <c r="G17" s="392">
        <v>37.4</v>
      </c>
      <c r="H17" s="393">
        <v>8833</v>
      </c>
      <c r="I17" s="394">
        <v>37.4</v>
      </c>
      <c r="J17" s="375">
        <v>2415</v>
      </c>
      <c r="K17" s="392">
        <v>10.3</v>
      </c>
      <c r="L17" s="393">
        <v>3524</v>
      </c>
      <c r="M17" s="394">
        <v>14.9</v>
      </c>
    </row>
    <row r="18" spans="1:17" ht="29.25" customHeight="1">
      <c r="A18" s="374" t="s">
        <v>745</v>
      </c>
      <c r="B18" s="375">
        <v>1312</v>
      </c>
      <c r="C18" s="392">
        <v>127.5</v>
      </c>
      <c r="D18" s="393">
        <v>1220</v>
      </c>
      <c r="E18" s="392">
        <v>131.4</v>
      </c>
      <c r="F18" s="375">
        <v>1312</v>
      </c>
      <c r="G18" s="392">
        <v>127.5</v>
      </c>
      <c r="H18" s="393">
        <v>1220</v>
      </c>
      <c r="I18" s="394">
        <v>131.4</v>
      </c>
      <c r="J18" s="375">
        <v>291</v>
      </c>
      <c r="K18" s="392">
        <v>28.3</v>
      </c>
      <c r="L18" s="398">
        <v>177</v>
      </c>
      <c r="M18" s="394">
        <v>19.100000000000001</v>
      </c>
      <c r="Q18" s="389"/>
    </row>
    <row r="19" spans="1:17" ht="15" customHeight="1">
      <c r="A19" s="374" t="s">
        <v>609</v>
      </c>
      <c r="B19" s="375">
        <v>8524</v>
      </c>
      <c r="C19" s="392">
        <v>8.5</v>
      </c>
      <c r="D19" s="393">
        <v>8139</v>
      </c>
      <c r="E19" s="392">
        <v>8</v>
      </c>
      <c r="F19" s="375">
        <v>2681</v>
      </c>
      <c r="G19" s="392">
        <v>2.7</v>
      </c>
      <c r="H19" s="393">
        <v>2654</v>
      </c>
      <c r="I19" s="394">
        <v>2.6</v>
      </c>
      <c r="J19" s="375">
        <v>3241</v>
      </c>
      <c r="K19" s="392">
        <v>3.2</v>
      </c>
      <c r="L19" s="393">
        <v>3476</v>
      </c>
      <c r="M19" s="394">
        <v>3.4</v>
      </c>
    </row>
    <row r="20" spans="1:17" ht="15" customHeight="1">
      <c r="A20" s="374" t="s">
        <v>746</v>
      </c>
      <c r="B20" s="375">
        <v>58348</v>
      </c>
      <c r="C20" s="392">
        <v>58.2</v>
      </c>
      <c r="D20" s="393">
        <v>51224</v>
      </c>
      <c r="E20" s="392">
        <v>50.6</v>
      </c>
      <c r="F20" s="375">
        <v>58348</v>
      </c>
      <c r="G20" s="392">
        <v>58.2</v>
      </c>
      <c r="H20" s="393">
        <v>51224</v>
      </c>
      <c r="I20" s="394">
        <v>50.6</v>
      </c>
      <c r="J20" s="375">
        <v>671</v>
      </c>
      <c r="K20" s="392">
        <v>0.7</v>
      </c>
      <c r="L20" s="398">
        <v>370</v>
      </c>
      <c r="M20" s="394">
        <v>0.4</v>
      </c>
    </row>
    <row r="21" spans="1:17" ht="15" customHeight="1">
      <c r="A21" s="399" t="s">
        <v>612</v>
      </c>
      <c r="B21" s="375"/>
      <c r="C21" s="392"/>
      <c r="D21" s="393">
        <v>23337</v>
      </c>
      <c r="E21" s="392">
        <v>23</v>
      </c>
      <c r="F21" s="375"/>
      <c r="G21" s="392"/>
      <c r="H21" s="393">
        <v>23337</v>
      </c>
      <c r="I21" s="394">
        <v>23</v>
      </c>
      <c r="J21" s="375"/>
      <c r="K21" s="392"/>
      <c r="L21" s="393">
        <v>8394</v>
      </c>
      <c r="M21" s="394">
        <v>8.3000000000000007</v>
      </c>
    </row>
    <row r="22" spans="1:17" ht="15" customHeight="1">
      <c r="A22" s="400" t="s">
        <v>94</v>
      </c>
      <c r="B22" s="401">
        <v>1404337</v>
      </c>
      <c r="C22" s="402">
        <v>1401.3</v>
      </c>
      <c r="D22" s="403">
        <v>1355407</v>
      </c>
      <c r="E22" s="392">
        <v>1338.7</v>
      </c>
      <c r="F22" s="401">
        <v>754264</v>
      </c>
      <c r="G22" s="402">
        <v>752.6</v>
      </c>
      <c r="H22" s="404">
        <v>701599</v>
      </c>
      <c r="I22" s="405">
        <v>692.9</v>
      </c>
      <c r="J22" s="406">
        <v>319075</v>
      </c>
      <c r="K22" s="402">
        <v>318.39999999999998</v>
      </c>
      <c r="L22" s="404">
        <v>334915</v>
      </c>
      <c r="M22" s="405">
        <v>330.8</v>
      </c>
    </row>
    <row r="23" spans="1:17" ht="15" customHeight="1">
      <c r="A23" s="407" t="s">
        <v>747</v>
      </c>
      <c r="B23" s="408">
        <v>242014093</v>
      </c>
      <c r="C23" s="402">
        <v>1648.8</v>
      </c>
      <c r="D23" s="409" t="s">
        <v>303</v>
      </c>
      <c r="E23" s="409" t="s">
        <v>303</v>
      </c>
      <c r="F23" s="408">
        <v>114512153</v>
      </c>
      <c r="G23" s="402">
        <v>780.2</v>
      </c>
      <c r="H23" s="409" t="s">
        <v>303</v>
      </c>
      <c r="I23" s="409" t="s">
        <v>303</v>
      </c>
      <c r="J23" s="409" t="s">
        <v>303</v>
      </c>
      <c r="K23" s="409" t="s">
        <v>303</v>
      </c>
      <c r="L23" s="409" t="s">
        <v>303</v>
      </c>
      <c r="M23" s="409" t="s">
        <v>303</v>
      </c>
    </row>
    <row r="24" spans="1:17" ht="15" customHeight="1">
      <c r="A24" s="407" t="s">
        <v>748</v>
      </c>
      <c r="B24" s="408">
        <v>28070540</v>
      </c>
      <c r="C24" s="402">
        <v>2009</v>
      </c>
      <c r="D24" s="409" t="s">
        <v>303</v>
      </c>
      <c r="E24" s="409" t="s">
        <v>303</v>
      </c>
      <c r="F24" s="408">
        <v>12921532</v>
      </c>
      <c r="G24" s="402">
        <v>924.8</v>
      </c>
      <c r="H24" s="409" t="s">
        <v>303</v>
      </c>
      <c r="I24" s="409" t="s">
        <v>303</v>
      </c>
      <c r="J24" s="409" t="s">
        <v>303</v>
      </c>
      <c r="K24" s="409" t="s">
        <v>303</v>
      </c>
      <c r="L24" s="409" t="s">
        <v>303</v>
      </c>
      <c r="M24" s="409" t="s">
        <v>303</v>
      </c>
    </row>
    <row r="25" spans="1:17" ht="12" customHeight="1">
      <c r="A25" s="1145" t="s">
        <v>749</v>
      </c>
      <c r="B25" s="1145"/>
      <c r="C25" s="1145"/>
      <c r="D25" s="1145"/>
      <c r="E25" s="1145"/>
      <c r="F25" s="1145"/>
      <c r="G25" s="1145"/>
      <c r="H25" s="1145"/>
      <c r="I25" s="1145"/>
      <c r="J25" s="1145"/>
      <c r="K25" s="1145"/>
      <c r="L25" s="1145"/>
      <c r="M25" s="1145"/>
    </row>
    <row r="26" spans="1:17" ht="12" customHeight="1">
      <c r="A26" s="1151"/>
      <c r="B26" s="1151"/>
      <c r="C26" s="1151"/>
      <c r="D26" s="1151"/>
      <c r="E26" s="1151"/>
      <c r="F26" s="1151"/>
      <c r="G26" s="1151"/>
      <c r="H26" s="1151"/>
      <c r="I26" s="1151"/>
      <c r="J26" s="1151"/>
      <c r="K26" s="1151"/>
      <c r="L26" s="1151"/>
      <c r="M26" s="1151"/>
    </row>
  </sheetData>
  <mergeCells count="14">
    <mergeCell ref="J4:K4"/>
    <mergeCell ref="L4:M4"/>
    <mergeCell ref="A25:M25"/>
    <mergeCell ref="A26:M26"/>
    <mergeCell ref="A1:M1"/>
    <mergeCell ref="A2:M2"/>
    <mergeCell ref="A3:A5"/>
    <mergeCell ref="B3:E3"/>
    <mergeCell ref="F3:I3"/>
    <mergeCell ref="J3:M3"/>
    <mergeCell ref="B4:C4"/>
    <mergeCell ref="D4:E4"/>
    <mergeCell ref="F4:G4"/>
    <mergeCell ref="H4:I4"/>
  </mergeCells>
  <printOptions horizontalCentered="1"/>
  <pageMargins left="0.59055118110236215" right="0.59055118110236215" top="0.39370078740157483" bottom="0.78740157480314965" header="0" footer="0"/>
  <pageSetup paperSize="9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>
  <dimension ref="A1:M24"/>
  <sheetViews>
    <sheetView topLeftCell="A4" zoomScaleNormal="100" workbookViewId="0">
      <selection activeCell="N8" sqref="N8"/>
    </sheetView>
  </sheetViews>
  <sheetFormatPr defaultColWidth="8.88671875" defaultRowHeight="13.2"/>
  <cols>
    <col min="1" max="1" width="37.33203125" style="345" customWidth="1"/>
    <col min="2" max="2" width="7.44140625" style="345" customWidth="1"/>
    <col min="3" max="3" width="8.33203125" style="345" customWidth="1"/>
    <col min="4" max="4" width="7.88671875" style="345" customWidth="1"/>
    <col min="5" max="5" width="8.33203125" style="345" customWidth="1"/>
    <col min="6" max="6" width="7.88671875" style="345" customWidth="1"/>
    <col min="7" max="7" width="8.33203125" style="345" customWidth="1"/>
    <col min="8" max="8" width="7.33203125" style="345" customWidth="1"/>
    <col min="9" max="9" width="8.33203125" style="345" customWidth="1"/>
    <col min="10" max="10" width="8.109375" style="345" customWidth="1"/>
    <col min="11" max="11" width="7.6640625" style="345" customWidth="1"/>
    <col min="12" max="12" width="8.109375" style="345" customWidth="1"/>
    <col min="13" max="13" width="8.33203125" style="345" customWidth="1"/>
    <col min="14" max="16384" width="8.88671875" style="345"/>
  </cols>
  <sheetData>
    <row r="1" spans="1:13" ht="16.95" customHeight="1">
      <c r="A1" s="1146" t="s">
        <v>715</v>
      </c>
      <c r="B1" s="1146"/>
      <c r="C1" s="1146"/>
      <c r="D1" s="1146"/>
      <c r="E1" s="1146"/>
      <c r="F1" s="1146"/>
      <c r="G1" s="1146"/>
      <c r="H1" s="1146"/>
      <c r="I1" s="1146"/>
      <c r="J1" s="1146"/>
      <c r="K1" s="1146"/>
      <c r="L1" s="1146"/>
      <c r="M1" s="1146"/>
    </row>
    <row r="2" spans="1:13" ht="17.399999999999999" customHeight="1">
      <c r="A2" s="1135" t="s">
        <v>750</v>
      </c>
      <c r="B2" s="1135"/>
      <c r="C2" s="1135"/>
      <c r="D2" s="1135"/>
      <c r="E2" s="1135"/>
      <c r="F2" s="1135"/>
      <c r="G2" s="1135"/>
      <c r="H2" s="1135"/>
      <c r="I2" s="1135"/>
      <c r="J2" s="1135"/>
      <c r="K2" s="1135"/>
      <c r="L2" s="1135"/>
      <c r="M2" s="1135"/>
    </row>
    <row r="3" spans="1:13" ht="41.25" customHeight="1">
      <c r="A3" s="1147" t="s">
        <v>717</v>
      </c>
      <c r="B3" s="1148" t="s">
        <v>702</v>
      </c>
      <c r="C3" s="1149"/>
      <c r="D3" s="1149"/>
      <c r="E3" s="1150"/>
      <c r="F3" s="1148" t="s">
        <v>703</v>
      </c>
      <c r="G3" s="1149"/>
      <c r="H3" s="1149"/>
      <c r="I3" s="1150"/>
      <c r="J3" s="1148" t="s">
        <v>704</v>
      </c>
      <c r="K3" s="1149"/>
      <c r="L3" s="1149"/>
      <c r="M3" s="1150"/>
    </row>
    <row r="4" spans="1:13" ht="14.4" customHeight="1">
      <c r="A4" s="1147"/>
      <c r="B4" s="1143">
        <v>2019</v>
      </c>
      <c r="C4" s="1144"/>
      <c r="D4" s="1143">
        <v>2020</v>
      </c>
      <c r="E4" s="1144"/>
      <c r="F4" s="1143">
        <v>2019</v>
      </c>
      <c r="G4" s="1144"/>
      <c r="H4" s="1143">
        <v>2020</v>
      </c>
      <c r="I4" s="1144"/>
      <c r="J4" s="1143">
        <v>2019</v>
      </c>
      <c r="K4" s="1144"/>
      <c r="L4" s="1143">
        <v>2020</v>
      </c>
      <c r="M4" s="1144"/>
    </row>
    <row r="5" spans="1:13" ht="34.950000000000003" customHeight="1">
      <c r="A5" s="1147"/>
      <c r="B5" s="372" t="s">
        <v>718</v>
      </c>
      <c r="C5" s="372" t="s">
        <v>719</v>
      </c>
      <c r="D5" s="372" t="s">
        <v>718</v>
      </c>
      <c r="E5" s="372" t="s">
        <v>719</v>
      </c>
      <c r="F5" s="372" t="s">
        <v>718</v>
      </c>
      <c r="G5" s="372" t="s">
        <v>719</v>
      </c>
      <c r="H5" s="372" t="s">
        <v>718</v>
      </c>
      <c r="I5" s="372" t="s">
        <v>719</v>
      </c>
      <c r="J5" s="372" t="s">
        <v>718</v>
      </c>
      <c r="K5" s="372" t="s">
        <v>719</v>
      </c>
      <c r="L5" s="372" t="s">
        <v>718</v>
      </c>
      <c r="M5" s="372" t="s">
        <v>719</v>
      </c>
    </row>
    <row r="6" spans="1:13" ht="19.2" customHeight="1">
      <c r="A6" s="374" t="s">
        <v>575</v>
      </c>
      <c r="B6" s="410">
        <v>34578</v>
      </c>
      <c r="C6" s="411">
        <v>42.9</v>
      </c>
      <c r="D6" s="412">
        <v>29986</v>
      </c>
      <c r="E6" s="411">
        <v>36.880000000000003</v>
      </c>
      <c r="F6" s="410">
        <v>18685</v>
      </c>
      <c r="G6" s="411">
        <v>23.2</v>
      </c>
      <c r="H6" s="412">
        <v>13880</v>
      </c>
      <c r="I6" s="411">
        <v>17.07</v>
      </c>
      <c r="J6" s="410">
        <v>11762</v>
      </c>
      <c r="K6" s="411">
        <v>14.6</v>
      </c>
      <c r="L6" s="412">
        <v>12334</v>
      </c>
      <c r="M6" s="411">
        <v>15.17</v>
      </c>
    </row>
    <row r="7" spans="1:13" ht="19.2" customHeight="1">
      <c r="A7" s="374" t="s">
        <v>720</v>
      </c>
      <c r="B7" s="410">
        <v>50358</v>
      </c>
      <c r="C7" s="411">
        <v>62.5</v>
      </c>
      <c r="D7" s="412">
        <v>50078</v>
      </c>
      <c r="E7" s="411">
        <v>61.6</v>
      </c>
      <c r="F7" s="410">
        <v>11795</v>
      </c>
      <c r="G7" s="411">
        <v>14.6</v>
      </c>
      <c r="H7" s="412">
        <v>12847</v>
      </c>
      <c r="I7" s="411">
        <v>15.8</v>
      </c>
      <c r="J7" s="410">
        <v>32003</v>
      </c>
      <c r="K7" s="411">
        <v>39.700000000000003</v>
      </c>
      <c r="L7" s="412">
        <v>30328</v>
      </c>
      <c r="M7" s="411">
        <v>37.299999999999997</v>
      </c>
    </row>
    <row r="8" spans="1:13" ht="19.2" customHeight="1">
      <c r="A8" s="395" t="s">
        <v>721</v>
      </c>
      <c r="B8" s="410">
        <v>28457</v>
      </c>
      <c r="C8" s="411">
        <v>35.329639428359307</v>
      </c>
      <c r="D8" s="412">
        <v>26776</v>
      </c>
      <c r="E8" s="411">
        <v>32.94</v>
      </c>
      <c r="F8" s="410">
        <v>3551</v>
      </c>
      <c r="G8" s="411">
        <v>4.4086006820853889</v>
      </c>
      <c r="H8" s="412">
        <v>3460</v>
      </c>
      <c r="I8" s="411">
        <v>4.26</v>
      </c>
      <c r="J8" s="410">
        <v>25729</v>
      </c>
      <c r="K8" s="411">
        <v>31.942801168508858</v>
      </c>
      <c r="L8" s="412">
        <v>24246</v>
      </c>
      <c r="M8" s="411">
        <v>29.82</v>
      </c>
    </row>
    <row r="9" spans="1:13" ht="19.2" customHeight="1">
      <c r="A9" s="374" t="s">
        <v>722</v>
      </c>
      <c r="B9" s="410">
        <v>4707</v>
      </c>
      <c r="C9" s="411">
        <v>5.8</v>
      </c>
      <c r="D9" s="412">
        <v>4369</v>
      </c>
      <c r="E9" s="411">
        <v>5.37</v>
      </c>
      <c r="F9" s="410">
        <v>1356</v>
      </c>
      <c r="G9" s="411">
        <v>1.7</v>
      </c>
      <c r="H9" s="412">
        <v>1050</v>
      </c>
      <c r="I9" s="411">
        <v>1.29</v>
      </c>
      <c r="J9" s="410">
        <v>1070</v>
      </c>
      <c r="K9" s="411">
        <v>1.3</v>
      </c>
      <c r="L9" s="412">
        <v>1488</v>
      </c>
      <c r="M9" s="411">
        <v>1.83</v>
      </c>
    </row>
    <row r="10" spans="1:13" ht="32.4" customHeight="1">
      <c r="A10" s="374" t="s">
        <v>723</v>
      </c>
      <c r="B10" s="410">
        <v>65784</v>
      </c>
      <c r="C10" s="411">
        <v>81.7</v>
      </c>
      <c r="D10" s="412">
        <v>66030</v>
      </c>
      <c r="E10" s="411">
        <v>81.22</v>
      </c>
      <c r="F10" s="410">
        <v>11303</v>
      </c>
      <c r="G10" s="411">
        <v>14</v>
      </c>
      <c r="H10" s="412">
        <v>6116</v>
      </c>
      <c r="I10" s="411">
        <v>7.52</v>
      </c>
      <c r="J10" s="410">
        <v>42520</v>
      </c>
      <c r="K10" s="411">
        <v>52.8</v>
      </c>
      <c r="L10" s="412">
        <v>41597</v>
      </c>
      <c r="M10" s="411">
        <v>51.17</v>
      </c>
    </row>
    <row r="11" spans="1:13" ht="19.2" customHeight="1">
      <c r="A11" s="395" t="s">
        <v>724</v>
      </c>
      <c r="B11" s="410">
        <v>30543</v>
      </c>
      <c r="C11" s="411">
        <v>37.919428508288938</v>
      </c>
      <c r="D11" s="412">
        <v>31260</v>
      </c>
      <c r="E11" s="411">
        <v>38.450000000000003</v>
      </c>
      <c r="F11" s="410">
        <v>1745</v>
      </c>
      <c r="G11" s="411">
        <v>2.1664342974483253</v>
      </c>
      <c r="H11" s="412">
        <v>1275</v>
      </c>
      <c r="I11" s="411">
        <v>1.57</v>
      </c>
      <c r="J11" s="413">
        <v>28967</v>
      </c>
      <c r="K11" s="411">
        <v>35.962809337642199</v>
      </c>
      <c r="L11" s="412">
        <v>30412</v>
      </c>
      <c r="M11" s="411">
        <v>37.409999999999997</v>
      </c>
    </row>
    <row r="12" spans="1:13" ht="19.2" customHeight="1">
      <c r="A12" s="395" t="s">
        <v>751</v>
      </c>
      <c r="B12" s="410">
        <v>1625</v>
      </c>
      <c r="C12" s="411">
        <v>2.0174531423229389</v>
      </c>
      <c r="D12" s="412">
        <v>1640</v>
      </c>
      <c r="E12" s="411">
        <v>2.02</v>
      </c>
      <c r="F12" s="410">
        <v>42</v>
      </c>
      <c r="G12" s="411">
        <v>5.2143404293885191E-2</v>
      </c>
      <c r="H12" s="414">
        <v>29</v>
      </c>
      <c r="I12" s="411">
        <v>0.04</v>
      </c>
      <c r="J12" s="410">
        <v>1526</v>
      </c>
      <c r="K12" s="411">
        <v>1.8945436893444954</v>
      </c>
      <c r="L12" s="412">
        <v>1602</v>
      </c>
      <c r="M12" s="411">
        <v>1.97</v>
      </c>
    </row>
    <row r="13" spans="1:13" ht="19.2" customHeight="1">
      <c r="A13" s="395" t="s">
        <v>752</v>
      </c>
      <c r="B13" s="410">
        <v>28802</v>
      </c>
      <c r="C13" s="411">
        <v>35.757960249344791</v>
      </c>
      <c r="D13" s="412">
        <v>29482</v>
      </c>
      <c r="E13" s="411">
        <v>36.26</v>
      </c>
      <c r="F13" s="410">
        <v>1696</v>
      </c>
      <c r="G13" s="411">
        <v>2.1056003257721261</v>
      </c>
      <c r="H13" s="412">
        <v>1235</v>
      </c>
      <c r="I13" s="411">
        <v>1.52</v>
      </c>
      <c r="J13" s="410">
        <v>27327</v>
      </c>
      <c r="K13" s="411">
        <v>33.926733550928589</v>
      </c>
      <c r="L13" s="412">
        <v>28674</v>
      </c>
      <c r="M13" s="411">
        <v>35.270000000000003</v>
      </c>
    </row>
    <row r="14" spans="1:13" ht="19.2" customHeight="1">
      <c r="A14" s="374" t="s">
        <v>727</v>
      </c>
      <c r="B14" s="410">
        <v>28741</v>
      </c>
      <c r="C14" s="411">
        <v>35.700000000000003</v>
      </c>
      <c r="D14" s="412">
        <v>28196</v>
      </c>
      <c r="E14" s="411">
        <v>34.68</v>
      </c>
      <c r="F14" s="410">
        <v>2785</v>
      </c>
      <c r="G14" s="411">
        <v>3.5</v>
      </c>
      <c r="H14" s="412">
        <v>2005</v>
      </c>
      <c r="I14" s="411">
        <v>2.4700000000000002</v>
      </c>
      <c r="J14" s="410">
        <v>17968</v>
      </c>
      <c r="K14" s="411">
        <v>22.3</v>
      </c>
      <c r="L14" s="412">
        <v>16936</v>
      </c>
      <c r="M14" s="411">
        <v>20.83</v>
      </c>
    </row>
    <row r="15" spans="1:13" ht="19.2" customHeight="1">
      <c r="A15" s="374" t="s">
        <v>585</v>
      </c>
      <c r="B15" s="410">
        <v>37047</v>
      </c>
      <c r="C15" s="411">
        <v>46</v>
      </c>
      <c r="D15" s="412">
        <v>34204</v>
      </c>
      <c r="E15" s="411">
        <v>42.07</v>
      </c>
      <c r="F15" s="410">
        <v>7197</v>
      </c>
      <c r="G15" s="411">
        <v>8.9</v>
      </c>
      <c r="H15" s="412">
        <v>7055</v>
      </c>
      <c r="I15" s="411">
        <v>8.68</v>
      </c>
      <c r="J15" s="410">
        <v>4819</v>
      </c>
      <c r="K15" s="411">
        <v>6</v>
      </c>
      <c r="L15" s="412">
        <v>5375</v>
      </c>
      <c r="M15" s="411">
        <v>6.61</v>
      </c>
    </row>
    <row r="16" spans="1:13" ht="19.2" customHeight="1">
      <c r="A16" s="374" t="s">
        <v>728</v>
      </c>
      <c r="B16" s="410">
        <v>52566</v>
      </c>
      <c r="C16" s="411">
        <v>65.3</v>
      </c>
      <c r="D16" s="415">
        <v>43910</v>
      </c>
      <c r="E16" s="411">
        <v>54</v>
      </c>
      <c r="F16" s="410">
        <v>11796</v>
      </c>
      <c r="G16" s="411">
        <v>14.6</v>
      </c>
      <c r="H16" s="415">
        <v>8874</v>
      </c>
      <c r="I16" s="411">
        <v>10.9</v>
      </c>
      <c r="J16" s="410">
        <v>13300</v>
      </c>
      <c r="K16" s="411">
        <v>16.5</v>
      </c>
      <c r="L16" s="415">
        <v>13497</v>
      </c>
      <c r="M16" s="411">
        <v>16.600000000000001</v>
      </c>
    </row>
    <row r="17" spans="1:13" ht="19.2" customHeight="1">
      <c r="A17" s="374" t="s">
        <v>590</v>
      </c>
      <c r="B17" s="410">
        <v>20453</v>
      </c>
      <c r="C17" s="411">
        <v>25.4</v>
      </c>
      <c r="D17" s="415">
        <v>19579</v>
      </c>
      <c r="E17" s="411">
        <v>24.1</v>
      </c>
      <c r="F17" s="410">
        <v>14119</v>
      </c>
      <c r="G17" s="411">
        <v>17.5</v>
      </c>
      <c r="H17" s="415">
        <v>12495</v>
      </c>
      <c r="I17" s="411">
        <v>15.4</v>
      </c>
      <c r="J17" s="410">
        <v>1614</v>
      </c>
      <c r="K17" s="411">
        <v>2</v>
      </c>
      <c r="L17" s="415">
        <v>2100</v>
      </c>
      <c r="M17" s="411">
        <v>2.6</v>
      </c>
    </row>
    <row r="18" spans="1:13" ht="19.2" customHeight="1">
      <c r="A18" s="374" t="s">
        <v>591</v>
      </c>
      <c r="B18" s="410">
        <v>188266</v>
      </c>
      <c r="C18" s="411">
        <v>233.7</v>
      </c>
      <c r="D18" s="415">
        <v>176845</v>
      </c>
      <c r="E18" s="411">
        <v>217.5</v>
      </c>
      <c r="F18" s="410">
        <v>35397</v>
      </c>
      <c r="G18" s="411">
        <v>43.9</v>
      </c>
      <c r="H18" s="415">
        <v>30044</v>
      </c>
      <c r="I18" s="411">
        <v>37</v>
      </c>
      <c r="J18" s="410">
        <v>93621</v>
      </c>
      <c r="K18" s="411">
        <v>116.2</v>
      </c>
      <c r="L18" s="415">
        <v>92675</v>
      </c>
      <c r="M18" s="411">
        <v>114</v>
      </c>
    </row>
    <row r="19" spans="1:13" ht="19.2" customHeight="1">
      <c r="A19" s="395" t="s">
        <v>753</v>
      </c>
      <c r="B19" s="410">
        <v>35864</v>
      </c>
      <c r="C19" s="411">
        <v>44.525501228473779</v>
      </c>
      <c r="D19" s="412">
        <v>35010</v>
      </c>
      <c r="E19" s="411">
        <v>43.06</v>
      </c>
      <c r="F19" s="410">
        <v>5780</v>
      </c>
      <c r="G19" s="411">
        <v>7.1759256385394377</v>
      </c>
      <c r="H19" s="412">
        <v>8429</v>
      </c>
      <c r="I19" s="411">
        <v>10.37</v>
      </c>
      <c r="J19" s="410">
        <v>22460</v>
      </c>
      <c r="K19" s="411">
        <v>27.88430620096813</v>
      </c>
      <c r="L19" s="412">
        <v>24024</v>
      </c>
      <c r="M19" s="411">
        <v>29.55</v>
      </c>
    </row>
    <row r="20" spans="1:13" ht="19.2" customHeight="1">
      <c r="A20" s="395" t="s">
        <v>754</v>
      </c>
      <c r="B20" s="410">
        <v>6706</v>
      </c>
      <c r="C20" s="411">
        <v>8.3255635522570017</v>
      </c>
      <c r="D20" s="412">
        <v>6993</v>
      </c>
      <c r="E20" s="411">
        <v>8.6</v>
      </c>
      <c r="F20" s="410">
        <v>1617</v>
      </c>
      <c r="G20" s="411">
        <v>2.0075210653145801</v>
      </c>
      <c r="H20" s="412">
        <v>1818</v>
      </c>
      <c r="I20" s="411">
        <v>2.2400000000000002</v>
      </c>
      <c r="J20" s="410">
        <v>4249</v>
      </c>
      <c r="K20" s="411">
        <v>5.2751744010647181</v>
      </c>
      <c r="L20" s="412">
        <v>4701</v>
      </c>
      <c r="M20" s="411">
        <v>5.78</v>
      </c>
    </row>
    <row r="21" spans="1:13" ht="19.2" customHeight="1">
      <c r="A21" s="395" t="s">
        <v>755</v>
      </c>
      <c r="B21" s="410">
        <v>540</v>
      </c>
      <c r="C21" s="411">
        <v>0.67041519806423822</v>
      </c>
      <c r="D21" s="410">
        <v>544</v>
      </c>
      <c r="E21" s="411">
        <v>0.6</v>
      </c>
      <c r="F21" s="410">
        <v>540</v>
      </c>
      <c r="G21" s="411">
        <v>0.67041519806423822</v>
      </c>
      <c r="H21" s="410">
        <v>544</v>
      </c>
      <c r="I21" s="411">
        <v>0.6</v>
      </c>
      <c r="J21" s="410">
        <v>201</v>
      </c>
      <c r="K21" s="411">
        <v>0.249543434835022</v>
      </c>
      <c r="L21" s="410">
        <v>227</v>
      </c>
      <c r="M21" s="411">
        <v>0.27</v>
      </c>
    </row>
    <row r="22" spans="1:13" ht="19.2" customHeight="1">
      <c r="A22" s="395" t="s">
        <v>756</v>
      </c>
      <c r="B22" s="410">
        <v>60</v>
      </c>
      <c r="C22" s="411">
        <v>7.449057756269313E-2</v>
      </c>
      <c r="D22" s="414">
        <v>49</v>
      </c>
      <c r="E22" s="411">
        <v>0.06</v>
      </c>
      <c r="F22" s="410">
        <v>60</v>
      </c>
      <c r="G22" s="411">
        <v>0.1</v>
      </c>
      <c r="H22" s="414">
        <v>49</v>
      </c>
      <c r="I22" s="411">
        <v>0.06</v>
      </c>
      <c r="J22" s="410">
        <v>51</v>
      </c>
      <c r="K22" s="411">
        <v>6.3316990928289157E-2</v>
      </c>
      <c r="L22" s="414">
        <v>38</v>
      </c>
      <c r="M22" s="411">
        <v>0.05</v>
      </c>
    </row>
    <row r="23" spans="1:13" ht="19.2" customHeight="1">
      <c r="A23" s="395" t="s">
        <v>757</v>
      </c>
      <c r="B23" s="410">
        <v>44423</v>
      </c>
      <c r="C23" s="411">
        <v>55.151582117791946</v>
      </c>
      <c r="D23" s="412">
        <v>39093</v>
      </c>
      <c r="E23" s="411">
        <v>48.09</v>
      </c>
      <c r="F23" s="410">
        <v>12957</v>
      </c>
      <c r="G23" s="411">
        <v>16.08624022466358</v>
      </c>
      <c r="H23" s="412">
        <v>9370</v>
      </c>
      <c r="I23" s="411">
        <v>11.53</v>
      </c>
      <c r="J23" s="410">
        <v>13614</v>
      </c>
      <c r="K23" s="411">
        <v>16.90191204897507</v>
      </c>
      <c r="L23" s="412">
        <v>14788</v>
      </c>
      <c r="M23" s="411">
        <v>18.190000000000001</v>
      </c>
    </row>
    <row r="24" spans="1:13" ht="19.2" customHeight="1">
      <c r="A24" s="416" t="s">
        <v>758</v>
      </c>
      <c r="B24" s="410">
        <v>3132</v>
      </c>
      <c r="C24" s="411">
        <v>3.8884081487725815</v>
      </c>
      <c r="D24" s="410">
        <v>3036</v>
      </c>
      <c r="E24" s="411">
        <v>3.7</v>
      </c>
      <c r="F24" s="410">
        <v>2196</v>
      </c>
      <c r="G24" s="411">
        <v>2.7</v>
      </c>
      <c r="H24" s="410">
        <v>2264</v>
      </c>
      <c r="I24" s="411">
        <v>2.7</v>
      </c>
      <c r="J24" s="410">
        <v>1701</v>
      </c>
      <c r="K24" s="411">
        <v>2.1118078739023507</v>
      </c>
      <c r="L24" s="410">
        <v>1427</v>
      </c>
      <c r="M24" s="411">
        <v>1.7</v>
      </c>
    </row>
  </sheetData>
  <mergeCells count="12">
    <mergeCell ref="J4:K4"/>
    <mergeCell ref="L4:M4"/>
    <mergeCell ref="A1:M1"/>
    <mergeCell ref="A2:M2"/>
    <mergeCell ref="A3:A5"/>
    <mergeCell ref="B3:E3"/>
    <mergeCell ref="F3:I3"/>
    <mergeCell ref="J3:M3"/>
    <mergeCell ref="B4:C4"/>
    <mergeCell ref="D4:E4"/>
    <mergeCell ref="F4:G4"/>
    <mergeCell ref="H4:I4"/>
  </mergeCells>
  <printOptions horizontalCentered="1"/>
  <pageMargins left="0.59055118110236227" right="0.59055118110236227" top="0.39370078740157483" bottom="0.78740157480314965" header="0" footer="0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M22"/>
  <sheetViews>
    <sheetView topLeftCell="A4" zoomScaleNormal="100" workbookViewId="0">
      <selection activeCell="F17" sqref="F17"/>
    </sheetView>
  </sheetViews>
  <sheetFormatPr defaultColWidth="8.88671875" defaultRowHeight="13.2"/>
  <cols>
    <col min="1" max="1" width="34.88671875" style="345" customWidth="1"/>
    <col min="2" max="2" width="8.109375" style="345" customWidth="1"/>
    <col min="3" max="3" width="8.33203125" style="345" customWidth="1"/>
    <col min="4" max="4" width="8.44140625" style="345" customWidth="1"/>
    <col min="5" max="7" width="8.33203125" style="345" customWidth="1"/>
    <col min="8" max="8" width="8" style="345" customWidth="1"/>
    <col min="9" max="12" width="8.33203125" style="345" customWidth="1"/>
    <col min="13" max="13" width="8.109375" style="345" customWidth="1"/>
    <col min="14" max="16384" width="8.88671875" style="345"/>
  </cols>
  <sheetData>
    <row r="1" spans="1:13" ht="18.600000000000001" customHeight="1">
      <c r="A1" s="1146" t="s">
        <v>736</v>
      </c>
      <c r="B1" s="1146"/>
      <c r="C1" s="1146"/>
      <c r="D1" s="1146"/>
      <c r="E1" s="1146"/>
      <c r="F1" s="1146"/>
      <c r="G1" s="1146"/>
      <c r="H1" s="1146"/>
      <c r="I1" s="1146"/>
      <c r="J1" s="1146"/>
      <c r="K1" s="1146"/>
      <c r="L1" s="1146"/>
      <c r="M1" s="1146"/>
    </row>
    <row r="2" spans="1:13" ht="15" customHeight="1">
      <c r="A2" s="1135" t="s">
        <v>759</v>
      </c>
      <c r="B2" s="1135"/>
      <c r="C2" s="1135"/>
      <c r="D2" s="1135"/>
      <c r="E2" s="1135"/>
      <c r="F2" s="1135"/>
      <c r="G2" s="1135"/>
      <c r="H2" s="1135"/>
      <c r="I2" s="1135"/>
      <c r="J2" s="1135"/>
      <c r="K2" s="1135"/>
      <c r="L2" s="1135"/>
      <c r="M2" s="1135"/>
    </row>
    <row r="3" spans="1:13" ht="28.2" customHeight="1">
      <c r="A3" s="1147" t="s">
        <v>717</v>
      </c>
      <c r="B3" s="1148" t="s">
        <v>702</v>
      </c>
      <c r="C3" s="1149"/>
      <c r="D3" s="1149"/>
      <c r="E3" s="1150"/>
      <c r="F3" s="1148" t="s">
        <v>703</v>
      </c>
      <c r="G3" s="1149"/>
      <c r="H3" s="1149"/>
      <c r="I3" s="1150"/>
      <c r="J3" s="1148" t="s">
        <v>704</v>
      </c>
      <c r="K3" s="1149"/>
      <c r="L3" s="1149"/>
      <c r="M3" s="1150"/>
    </row>
    <row r="4" spans="1:13" ht="16.95" customHeight="1">
      <c r="A4" s="1147"/>
      <c r="B4" s="1143">
        <v>2019</v>
      </c>
      <c r="C4" s="1144"/>
      <c r="D4" s="1143">
        <v>2020</v>
      </c>
      <c r="E4" s="1144"/>
      <c r="F4" s="1143">
        <v>2019</v>
      </c>
      <c r="G4" s="1144"/>
      <c r="H4" s="1143">
        <v>2020</v>
      </c>
      <c r="I4" s="1144"/>
      <c r="J4" s="1143">
        <v>2018</v>
      </c>
      <c r="K4" s="1144"/>
      <c r="L4" s="1143">
        <v>2020</v>
      </c>
      <c r="M4" s="1144"/>
    </row>
    <row r="5" spans="1:13" ht="36" customHeight="1">
      <c r="A5" s="1147"/>
      <c r="B5" s="372" t="s">
        <v>718</v>
      </c>
      <c r="C5" s="372" t="s">
        <v>719</v>
      </c>
      <c r="D5" s="372" t="s">
        <v>718</v>
      </c>
      <c r="E5" s="372" t="s">
        <v>719</v>
      </c>
      <c r="F5" s="372" t="s">
        <v>718</v>
      </c>
      <c r="G5" s="372" t="s">
        <v>719</v>
      </c>
      <c r="H5" s="372" t="s">
        <v>718</v>
      </c>
      <c r="I5" s="372" t="s">
        <v>719</v>
      </c>
      <c r="J5" s="372" t="s">
        <v>718</v>
      </c>
      <c r="K5" s="372" t="s">
        <v>719</v>
      </c>
      <c r="L5" s="372" t="s">
        <v>718</v>
      </c>
      <c r="M5" s="372" t="s">
        <v>719</v>
      </c>
    </row>
    <row r="6" spans="1:13" ht="18.600000000000001" customHeight="1">
      <c r="A6" s="374" t="s">
        <v>601</v>
      </c>
      <c r="B6" s="410">
        <v>153759</v>
      </c>
      <c r="C6" s="417">
        <v>190.9</v>
      </c>
      <c r="D6" s="418">
        <v>179836</v>
      </c>
      <c r="E6" s="419">
        <v>221.2</v>
      </c>
      <c r="F6" s="420">
        <v>133166</v>
      </c>
      <c r="G6" s="417">
        <v>165.3</v>
      </c>
      <c r="H6" s="418">
        <v>157829</v>
      </c>
      <c r="I6" s="419">
        <v>194.1</v>
      </c>
      <c r="J6" s="420">
        <v>11625</v>
      </c>
      <c r="K6" s="417">
        <v>14.4</v>
      </c>
      <c r="L6" s="418">
        <v>16912</v>
      </c>
      <c r="M6" s="419">
        <v>20.8</v>
      </c>
    </row>
    <row r="7" spans="1:13" ht="18.600000000000001" customHeight="1">
      <c r="A7" s="421" t="s">
        <v>738</v>
      </c>
      <c r="B7" s="410">
        <v>3412</v>
      </c>
      <c r="C7" s="422">
        <v>4.2360308440651497</v>
      </c>
      <c r="D7" s="423">
        <v>10324</v>
      </c>
      <c r="E7" s="424">
        <v>12.7</v>
      </c>
      <c r="F7" s="420">
        <v>3412</v>
      </c>
      <c r="G7" s="422">
        <v>4.2360308440651497</v>
      </c>
      <c r="H7" s="423">
        <v>10324</v>
      </c>
      <c r="I7" s="424">
        <v>12.7</v>
      </c>
      <c r="J7" s="420">
        <v>1184</v>
      </c>
      <c r="K7" s="422">
        <v>1.4699473972371446</v>
      </c>
      <c r="L7" s="423">
        <v>7738</v>
      </c>
      <c r="M7" s="424">
        <v>9.52</v>
      </c>
    </row>
    <row r="8" spans="1:13" ht="50.4" customHeight="1">
      <c r="A8" s="421" t="s">
        <v>739</v>
      </c>
      <c r="B8" s="410">
        <v>8546</v>
      </c>
      <c r="C8" s="422">
        <v>10.609941264179593</v>
      </c>
      <c r="D8" s="410">
        <v>7872</v>
      </c>
      <c r="E8" s="425">
        <v>9.68</v>
      </c>
      <c r="F8" s="420">
        <v>1497</v>
      </c>
      <c r="G8" s="422">
        <v>1.8585399101891937</v>
      </c>
      <c r="H8" s="420">
        <v>1715</v>
      </c>
      <c r="I8" s="422">
        <v>2.1</v>
      </c>
      <c r="J8" s="420">
        <v>4503</v>
      </c>
      <c r="K8" s="422">
        <v>5.5905178460801199</v>
      </c>
      <c r="L8" s="426">
        <v>4591</v>
      </c>
      <c r="M8" s="422">
        <v>4.5</v>
      </c>
    </row>
    <row r="9" spans="1:13" ht="18.600000000000001" customHeight="1">
      <c r="A9" s="421" t="s">
        <v>740</v>
      </c>
      <c r="B9" s="410">
        <v>4978</v>
      </c>
      <c r="C9" s="422">
        <v>6.1802349184514407</v>
      </c>
      <c r="D9" s="423">
        <v>4475</v>
      </c>
      <c r="E9" s="424">
        <v>5.5</v>
      </c>
      <c r="F9" s="420">
        <v>444</v>
      </c>
      <c r="G9" s="422">
        <v>0.55123027396392921</v>
      </c>
      <c r="H9" s="427">
        <v>418</v>
      </c>
      <c r="I9" s="424">
        <v>0.51</v>
      </c>
      <c r="J9" s="420">
        <v>3497</v>
      </c>
      <c r="K9" s="422">
        <v>4.3415591622789647</v>
      </c>
      <c r="L9" s="423">
        <v>3235</v>
      </c>
      <c r="M9" s="424">
        <v>3.98</v>
      </c>
    </row>
    <row r="10" spans="1:13" ht="18.600000000000001" customHeight="1">
      <c r="A10" s="374" t="s">
        <v>604</v>
      </c>
      <c r="B10" s="410">
        <v>73193</v>
      </c>
      <c r="C10" s="411">
        <v>90.9</v>
      </c>
      <c r="D10" s="418">
        <v>65883</v>
      </c>
      <c r="E10" s="419">
        <v>81</v>
      </c>
      <c r="F10" s="420">
        <v>22606</v>
      </c>
      <c r="G10" s="417">
        <v>28.1</v>
      </c>
      <c r="H10" s="418">
        <v>17912</v>
      </c>
      <c r="I10" s="419">
        <v>22</v>
      </c>
      <c r="J10" s="420">
        <v>15563</v>
      </c>
      <c r="K10" s="422">
        <v>19.3</v>
      </c>
      <c r="L10" s="418">
        <v>16111</v>
      </c>
      <c r="M10" s="419">
        <v>19.8</v>
      </c>
    </row>
    <row r="11" spans="1:13" ht="25.2" customHeight="1">
      <c r="A11" s="395" t="s">
        <v>741</v>
      </c>
      <c r="B11" s="410">
        <v>3678</v>
      </c>
      <c r="C11" s="422">
        <v>4.5662724045930885</v>
      </c>
      <c r="D11" s="423">
        <v>3426</v>
      </c>
      <c r="E11" s="424">
        <v>4.21</v>
      </c>
      <c r="F11" s="420">
        <v>514</v>
      </c>
      <c r="G11" s="422">
        <v>0.63813594778707117</v>
      </c>
      <c r="H11" s="427">
        <v>729</v>
      </c>
      <c r="I11" s="424">
        <v>0.9</v>
      </c>
      <c r="J11" s="420">
        <v>3097</v>
      </c>
      <c r="K11" s="422">
        <v>3.8449553118610109</v>
      </c>
      <c r="L11" s="423">
        <v>2811</v>
      </c>
      <c r="M11" s="424">
        <v>3.46</v>
      </c>
    </row>
    <row r="12" spans="1:13" ht="18.600000000000001" customHeight="1">
      <c r="A12" s="421" t="s">
        <v>742</v>
      </c>
      <c r="B12" s="410">
        <v>2681</v>
      </c>
      <c r="C12" s="422">
        <v>3.3284873074263381</v>
      </c>
      <c r="D12" s="423">
        <v>2621</v>
      </c>
      <c r="E12" s="424">
        <v>3.22</v>
      </c>
      <c r="F12" s="420">
        <v>433</v>
      </c>
      <c r="G12" s="422">
        <v>0.53757366807743545</v>
      </c>
      <c r="H12" s="427">
        <v>501</v>
      </c>
      <c r="I12" s="424">
        <v>0.62</v>
      </c>
      <c r="J12" s="420">
        <v>1308</v>
      </c>
      <c r="K12" s="422">
        <v>1.6238945908667102</v>
      </c>
      <c r="L12" s="423">
        <v>1370</v>
      </c>
      <c r="M12" s="424">
        <v>1.69</v>
      </c>
    </row>
    <row r="13" spans="1:13" ht="18.600000000000001" customHeight="1">
      <c r="A13" s="421" t="s">
        <v>743</v>
      </c>
      <c r="B13" s="410">
        <v>4554</v>
      </c>
      <c r="C13" s="422">
        <v>5.6538348370084091</v>
      </c>
      <c r="D13" s="423">
        <v>3889</v>
      </c>
      <c r="E13" s="424">
        <v>4.78</v>
      </c>
      <c r="F13" s="420">
        <v>1376</v>
      </c>
      <c r="G13" s="422">
        <v>1.7083172454377626</v>
      </c>
      <c r="H13" s="427">
        <v>856</v>
      </c>
      <c r="I13" s="424">
        <v>1.05</v>
      </c>
      <c r="J13" s="420">
        <v>1474</v>
      </c>
      <c r="K13" s="422">
        <v>1.8299851887901613</v>
      </c>
      <c r="L13" s="423">
        <v>1469</v>
      </c>
      <c r="M13" s="424">
        <v>1.81</v>
      </c>
    </row>
    <row r="14" spans="1:13" ht="18.600000000000001" customHeight="1">
      <c r="A14" s="374" t="s">
        <v>605</v>
      </c>
      <c r="B14" s="410">
        <v>28539</v>
      </c>
      <c r="C14" s="422">
        <v>35.4</v>
      </c>
      <c r="D14" s="418">
        <v>36969</v>
      </c>
      <c r="E14" s="419">
        <v>45.5</v>
      </c>
      <c r="F14" s="420">
        <v>19018</v>
      </c>
      <c r="G14" s="422">
        <v>23.6</v>
      </c>
      <c r="H14" s="418">
        <v>25520</v>
      </c>
      <c r="I14" s="419">
        <v>31.4</v>
      </c>
      <c r="J14" s="420">
        <v>2015</v>
      </c>
      <c r="K14" s="422">
        <v>2.5</v>
      </c>
      <c r="L14" s="418">
        <v>1818</v>
      </c>
      <c r="M14" s="419">
        <v>2.2000000000000002</v>
      </c>
    </row>
    <row r="15" spans="1:13" ht="32.4" customHeight="1">
      <c r="A15" s="374" t="s">
        <v>606</v>
      </c>
      <c r="B15" s="410">
        <v>95824</v>
      </c>
      <c r="C15" s="422">
        <v>119</v>
      </c>
      <c r="D15" s="418">
        <v>95268</v>
      </c>
      <c r="E15" s="419">
        <v>117.2</v>
      </c>
      <c r="F15" s="420">
        <v>25829</v>
      </c>
      <c r="G15" s="422">
        <v>32.1</v>
      </c>
      <c r="H15" s="418">
        <v>26981</v>
      </c>
      <c r="I15" s="419">
        <v>33.200000000000003</v>
      </c>
      <c r="J15" s="420">
        <v>6075</v>
      </c>
      <c r="K15" s="422">
        <v>7.5</v>
      </c>
      <c r="L15" s="418">
        <v>6640</v>
      </c>
      <c r="M15" s="419">
        <v>8.1999999999999993</v>
      </c>
    </row>
    <row r="16" spans="1:13" ht="18.600000000000001" customHeight="1">
      <c r="A16" s="374" t="s">
        <v>607</v>
      </c>
      <c r="B16" s="410">
        <v>99828</v>
      </c>
      <c r="C16" s="422">
        <v>123.9</v>
      </c>
      <c r="D16" s="418">
        <v>83202</v>
      </c>
      <c r="E16" s="419">
        <v>102.3</v>
      </c>
      <c r="F16" s="420">
        <v>51021</v>
      </c>
      <c r="G16" s="422">
        <v>63.3</v>
      </c>
      <c r="H16" s="418">
        <v>32640</v>
      </c>
      <c r="I16" s="419">
        <v>40.1</v>
      </c>
      <c r="J16" s="420">
        <v>17288</v>
      </c>
      <c r="K16" s="422">
        <v>21.5</v>
      </c>
      <c r="L16" s="418">
        <v>16051</v>
      </c>
      <c r="M16" s="419">
        <v>19.7</v>
      </c>
    </row>
    <row r="17" spans="1:13" ht="27" customHeight="1">
      <c r="A17" s="374" t="s">
        <v>760</v>
      </c>
      <c r="B17" s="410">
        <v>13262</v>
      </c>
      <c r="C17" s="422">
        <v>56.6</v>
      </c>
      <c r="D17" s="418">
        <v>14380</v>
      </c>
      <c r="E17" s="419">
        <v>60.9</v>
      </c>
      <c r="F17" s="420">
        <v>8780</v>
      </c>
      <c r="G17" s="422">
        <v>37.4</v>
      </c>
      <c r="H17" s="418">
        <v>8800</v>
      </c>
      <c r="I17" s="419">
        <v>37.299999999999997</v>
      </c>
      <c r="J17" s="420">
        <v>2415</v>
      </c>
      <c r="K17" s="422">
        <v>10.3</v>
      </c>
      <c r="L17" s="418">
        <v>3502</v>
      </c>
      <c r="M17" s="419">
        <v>14.8</v>
      </c>
    </row>
    <row r="18" spans="1:13" ht="18.600000000000001" customHeight="1">
      <c r="A18" s="374" t="s">
        <v>609</v>
      </c>
      <c r="B18" s="410">
        <v>819</v>
      </c>
      <c r="C18" s="422">
        <v>1</v>
      </c>
      <c r="D18" s="428">
        <v>725</v>
      </c>
      <c r="E18" s="419">
        <v>0.9</v>
      </c>
      <c r="F18" s="420">
        <v>16</v>
      </c>
      <c r="G18" s="422">
        <v>0.02</v>
      </c>
      <c r="H18" s="428">
        <v>18</v>
      </c>
      <c r="I18" s="419">
        <v>0.02</v>
      </c>
      <c r="J18" s="420">
        <v>374</v>
      </c>
      <c r="K18" s="422">
        <v>0.5</v>
      </c>
      <c r="L18" s="428">
        <v>372</v>
      </c>
      <c r="M18" s="419">
        <v>0.5</v>
      </c>
    </row>
    <row r="19" spans="1:13" ht="18.600000000000001" customHeight="1">
      <c r="A19" s="374" t="s">
        <v>746</v>
      </c>
      <c r="B19" s="410">
        <v>44220</v>
      </c>
      <c r="C19" s="422">
        <v>54.9</v>
      </c>
      <c r="D19" s="418">
        <v>39271</v>
      </c>
      <c r="E19" s="419">
        <v>48.3</v>
      </c>
      <c r="F19" s="420">
        <v>44220</v>
      </c>
      <c r="G19" s="422">
        <v>54.9</v>
      </c>
      <c r="H19" s="418">
        <v>39271</v>
      </c>
      <c r="I19" s="419">
        <v>48.3</v>
      </c>
      <c r="J19" s="410">
        <v>519</v>
      </c>
      <c r="K19" s="422">
        <v>0.6</v>
      </c>
      <c r="L19" s="428">
        <v>298</v>
      </c>
      <c r="M19" s="419">
        <v>0.4</v>
      </c>
    </row>
    <row r="20" spans="1:13" ht="18.600000000000001" customHeight="1">
      <c r="A20" s="429" t="s">
        <v>612</v>
      </c>
      <c r="B20" s="409" t="s">
        <v>303</v>
      </c>
      <c r="C20" s="409" t="s">
        <v>303</v>
      </c>
      <c r="D20" s="418">
        <v>21777</v>
      </c>
      <c r="E20" s="419">
        <v>26.8</v>
      </c>
      <c r="F20" s="409" t="s">
        <v>303</v>
      </c>
      <c r="G20" s="478" t="s">
        <v>303</v>
      </c>
      <c r="H20" s="418">
        <v>21777</v>
      </c>
      <c r="I20" s="419">
        <v>26.8</v>
      </c>
      <c r="J20" s="409" t="s">
        <v>303</v>
      </c>
      <c r="K20" s="478" t="s">
        <v>303</v>
      </c>
      <c r="L20" s="418">
        <v>8306</v>
      </c>
      <c r="M20" s="419">
        <v>10.199999999999999</v>
      </c>
    </row>
    <row r="21" spans="1:13" ht="18.600000000000001" customHeight="1">
      <c r="A21" s="400" t="s">
        <v>94</v>
      </c>
      <c r="B21" s="430">
        <v>991923</v>
      </c>
      <c r="C21" s="431">
        <v>1231.5</v>
      </c>
      <c r="D21" s="432">
        <v>990508</v>
      </c>
      <c r="E21" s="433">
        <v>1218.4000000000001</v>
      </c>
      <c r="F21" s="434">
        <v>419079</v>
      </c>
      <c r="G21" s="431">
        <v>520.29999999999995</v>
      </c>
      <c r="H21" s="432">
        <v>425114</v>
      </c>
      <c r="I21" s="435">
        <v>522.9</v>
      </c>
      <c r="J21" s="434">
        <v>274547</v>
      </c>
      <c r="K21" s="431">
        <v>340.9</v>
      </c>
      <c r="L21" s="432">
        <v>286340</v>
      </c>
      <c r="M21" s="435">
        <v>352.2</v>
      </c>
    </row>
    <row r="22" spans="1:13" ht="15.6" customHeight="1">
      <c r="A22" s="1145" t="s">
        <v>761</v>
      </c>
      <c r="B22" s="1145"/>
      <c r="C22" s="1145"/>
      <c r="D22" s="1145"/>
      <c r="E22" s="1145"/>
      <c r="F22" s="1145"/>
      <c r="G22" s="1145"/>
      <c r="H22" s="1145"/>
      <c r="I22" s="1145"/>
      <c r="J22" s="1145"/>
      <c r="K22" s="1145"/>
      <c r="L22" s="1145"/>
      <c r="M22" s="1145"/>
    </row>
  </sheetData>
  <mergeCells count="13">
    <mergeCell ref="J4:K4"/>
    <mergeCell ref="L4:M4"/>
    <mergeCell ref="A22:M22"/>
    <mergeCell ref="A1:M1"/>
    <mergeCell ref="A2:M2"/>
    <mergeCell ref="A3:A5"/>
    <mergeCell ref="B3:E3"/>
    <mergeCell ref="F3:I3"/>
    <mergeCell ref="J3:M3"/>
    <mergeCell ref="B4:C4"/>
    <mergeCell ref="D4:E4"/>
    <mergeCell ref="F4:G4"/>
    <mergeCell ref="H4:I4"/>
  </mergeCells>
  <printOptions horizontalCentered="1"/>
  <pageMargins left="0.59055118110236227" right="0.59055118110236227" top="0.39370078740157483" bottom="0.78740157480314965" header="0" footer="0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M20"/>
  <sheetViews>
    <sheetView topLeftCell="A3" zoomScaleNormal="100" workbookViewId="0">
      <selection activeCell="E6" sqref="E6"/>
    </sheetView>
  </sheetViews>
  <sheetFormatPr defaultColWidth="8.88671875" defaultRowHeight="13.2"/>
  <cols>
    <col min="1" max="1" width="35.5546875" style="380" customWidth="1"/>
    <col min="2" max="2" width="7.5546875" style="380" customWidth="1"/>
    <col min="3" max="3" width="8.44140625" style="380" customWidth="1"/>
    <col min="4" max="4" width="7.5546875" style="380" customWidth="1"/>
    <col min="5" max="5" width="8.44140625" style="380" customWidth="1"/>
    <col min="6" max="6" width="7.5546875" style="380" customWidth="1"/>
    <col min="7" max="7" width="8.44140625" style="380" customWidth="1"/>
    <col min="8" max="8" width="7.5546875" style="380" customWidth="1"/>
    <col min="9" max="9" width="8.44140625" style="380" customWidth="1"/>
    <col min="10" max="10" width="7.5546875" style="380" customWidth="1"/>
    <col min="11" max="11" width="8.44140625" style="380" customWidth="1"/>
    <col min="12" max="12" width="7.5546875" style="380" customWidth="1"/>
    <col min="13" max="13" width="8.44140625" style="380" customWidth="1"/>
    <col min="14" max="16384" width="8.88671875" style="380"/>
  </cols>
  <sheetData>
    <row r="1" spans="1:13" s="345" customFormat="1" ht="20.399999999999999" customHeight="1">
      <c r="A1" s="1146" t="s">
        <v>715</v>
      </c>
      <c r="B1" s="1146"/>
      <c r="C1" s="1146"/>
      <c r="D1" s="1146"/>
      <c r="E1" s="1146"/>
      <c r="F1" s="1146"/>
      <c r="G1" s="1146"/>
      <c r="H1" s="1146"/>
      <c r="I1" s="1146"/>
      <c r="J1" s="1146"/>
      <c r="K1" s="1146"/>
      <c r="L1" s="1146"/>
      <c r="M1" s="1146"/>
    </row>
    <row r="2" spans="1:13" s="345" customFormat="1" ht="18" customHeight="1">
      <c r="A2" s="1146" t="s">
        <v>762</v>
      </c>
      <c r="B2" s="1146"/>
      <c r="C2" s="1146"/>
      <c r="D2" s="1146"/>
      <c r="E2" s="1146"/>
      <c r="F2" s="1146"/>
      <c r="G2" s="1146"/>
      <c r="H2" s="1146"/>
      <c r="I2" s="1146"/>
      <c r="J2" s="1146"/>
      <c r="K2" s="1146"/>
      <c r="L2" s="1146"/>
      <c r="M2" s="1146"/>
    </row>
    <row r="3" spans="1:13" s="371" customFormat="1" ht="25.2" customHeight="1">
      <c r="A3" s="1141" t="s">
        <v>717</v>
      </c>
      <c r="B3" s="1148" t="s">
        <v>763</v>
      </c>
      <c r="C3" s="1149"/>
      <c r="D3" s="1149"/>
      <c r="E3" s="1150"/>
      <c r="F3" s="1148" t="s">
        <v>703</v>
      </c>
      <c r="G3" s="1149"/>
      <c r="H3" s="1149"/>
      <c r="I3" s="1150"/>
      <c r="J3" s="1148" t="s">
        <v>704</v>
      </c>
      <c r="K3" s="1149"/>
      <c r="L3" s="1149"/>
      <c r="M3" s="1150"/>
    </row>
    <row r="4" spans="1:13" s="371" customFormat="1" ht="14.4" customHeight="1">
      <c r="A4" s="1141"/>
      <c r="B4" s="1143">
        <v>2019</v>
      </c>
      <c r="C4" s="1144"/>
      <c r="D4" s="1143">
        <v>2020</v>
      </c>
      <c r="E4" s="1144"/>
      <c r="F4" s="1143">
        <v>2019</v>
      </c>
      <c r="G4" s="1144"/>
      <c r="H4" s="1143">
        <v>2020</v>
      </c>
      <c r="I4" s="1144"/>
      <c r="J4" s="1143">
        <v>2019</v>
      </c>
      <c r="K4" s="1144"/>
      <c r="L4" s="1143">
        <v>2020</v>
      </c>
      <c r="M4" s="1144"/>
    </row>
    <row r="5" spans="1:13" s="371" customFormat="1" ht="27" customHeight="1">
      <c r="A5" s="1141"/>
      <c r="B5" s="372" t="s">
        <v>764</v>
      </c>
      <c r="C5" s="372" t="s">
        <v>719</v>
      </c>
      <c r="D5" s="372" t="s">
        <v>764</v>
      </c>
      <c r="E5" s="372" t="s">
        <v>719</v>
      </c>
      <c r="F5" s="372" t="s">
        <v>764</v>
      </c>
      <c r="G5" s="372" t="s">
        <v>719</v>
      </c>
      <c r="H5" s="372" t="s">
        <v>764</v>
      </c>
      <c r="I5" s="372" t="s">
        <v>719</v>
      </c>
      <c r="J5" s="372" t="s">
        <v>764</v>
      </c>
      <c r="K5" s="372" t="s">
        <v>719</v>
      </c>
      <c r="L5" s="372" t="s">
        <v>764</v>
      </c>
      <c r="M5" s="372" t="s">
        <v>719</v>
      </c>
    </row>
    <row r="6" spans="1:13" ht="24.6" customHeight="1">
      <c r="A6" s="436" t="s">
        <v>575</v>
      </c>
      <c r="B6" s="437">
        <v>18754</v>
      </c>
      <c r="C6" s="438">
        <v>95.3</v>
      </c>
      <c r="D6" s="439">
        <v>13773</v>
      </c>
      <c r="E6" s="438">
        <v>69.03</v>
      </c>
      <c r="F6" s="437">
        <v>17656</v>
      </c>
      <c r="G6" s="438">
        <v>89.8</v>
      </c>
      <c r="H6" s="439">
        <v>13057</v>
      </c>
      <c r="I6" s="438">
        <v>65.44</v>
      </c>
      <c r="J6" s="440">
        <v>698</v>
      </c>
      <c r="K6" s="438">
        <v>3.5</v>
      </c>
      <c r="L6" s="441">
        <v>728</v>
      </c>
      <c r="M6" s="438">
        <v>3.65</v>
      </c>
    </row>
    <row r="7" spans="1:13" ht="24.6" customHeight="1">
      <c r="A7" s="436" t="s">
        <v>720</v>
      </c>
      <c r="B7" s="437">
        <v>3031</v>
      </c>
      <c r="C7" s="438">
        <v>15.4</v>
      </c>
      <c r="D7" s="439">
        <v>3291</v>
      </c>
      <c r="E7" s="438">
        <v>16.489999999999998</v>
      </c>
      <c r="F7" s="437">
        <v>1716</v>
      </c>
      <c r="G7" s="438">
        <v>8.6999999999999993</v>
      </c>
      <c r="H7" s="439">
        <v>1396</v>
      </c>
      <c r="I7" s="438">
        <v>7</v>
      </c>
      <c r="J7" s="440">
        <v>642</v>
      </c>
      <c r="K7" s="438">
        <v>3.3</v>
      </c>
      <c r="L7" s="441">
        <v>738</v>
      </c>
      <c r="M7" s="438">
        <v>3.7</v>
      </c>
    </row>
    <row r="8" spans="1:13" ht="24.6" customHeight="1">
      <c r="A8" s="395" t="s">
        <v>721</v>
      </c>
      <c r="B8" s="437">
        <v>217</v>
      </c>
      <c r="C8" s="438">
        <v>1.1031131173875028</v>
      </c>
      <c r="D8" s="441">
        <v>207</v>
      </c>
      <c r="E8" s="438">
        <v>1.04</v>
      </c>
      <c r="F8" s="437">
        <v>47</v>
      </c>
      <c r="G8" s="438">
        <v>0.23892311759084162</v>
      </c>
      <c r="H8" s="441">
        <v>34</v>
      </c>
      <c r="I8" s="438">
        <v>0.17</v>
      </c>
      <c r="J8" s="440">
        <v>174</v>
      </c>
      <c r="K8" s="438">
        <v>0.88452388214481792</v>
      </c>
      <c r="L8" s="441">
        <v>195</v>
      </c>
      <c r="M8" s="438">
        <v>0.98</v>
      </c>
    </row>
    <row r="9" spans="1:13" ht="21" customHeight="1">
      <c r="A9" s="436" t="s">
        <v>722</v>
      </c>
      <c r="B9" s="437">
        <v>1985</v>
      </c>
      <c r="C9" s="438">
        <v>10.1</v>
      </c>
      <c r="D9" s="439">
        <v>2012</v>
      </c>
      <c r="E9" s="438">
        <v>10.08</v>
      </c>
      <c r="F9" s="437">
        <v>1178</v>
      </c>
      <c r="G9" s="438">
        <v>6</v>
      </c>
      <c r="H9" s="439">
        <v>1005</v>
      </c>
      <c r="I9" s="438">
        <v>5.04</v>
      </c>
      <c r="J9" s="440">
        <v>849</v>
      </c>
      <c r="K9" s="438">
        <v>4.3</v>
      </c>
      <c r="L9" s="439">
        <v>1081</v>
      </c>
      <c r="M9" s="438">
        <v>5.42</v>
      </c>
    </row>
    <row r="10" spans="1:13" ht="37.200000000000003" customHeight="1">
      <c r="A10" s="436" t="s">
        <v>723</v>
      </c>
      <c r="B10" s="437">
        <v>5554</v>
      </c>
      <c r="C10" s="438">
        <v>28.2</v>
      </c>
      <c r="D10" s="439">
        <v>5771</v>
      </c>
      <c r="E10" s="438">
        <v>28.92</v>
      </c>
      <c r="F10" s="437">
        <v>2014</v>
      </c>
      <c r="G10" s="438">
        <v>10.199999999999999</v>
      </c>
      <c r="H10" s="439">
        <v>2526</v>
      </c>
      <c r="I10" s="438">
        <v>12.66</v>
      </c>
      <c r="J10" s="440">
        <v>3049</v>
      </c>
      <c r="K10" s="438">
        <v>15.5</v>
      </c>
      <c r="L10" s="439">
        <v>3291</v>
      </c>
      <c r="M10" s="438">
        <v>16.489999999999998</v>
      </c>
    </row>
    <row r="11" spans="1:13" ht="22.95" customHeight="1">
      <c r="A11" s="395" t="s">
        <v>724</v>
      </c>
      <c r="B11" s="437">
        <v>269</v>
      </c>
      <c r="C11" s="438">
        <v>1.3674535879135403</v>
      </c>
      <c r="D11" s="441">
        <v>199</v>
      </c>
      <c r="E11" s="438">
        <v>1</v>
      </c>
      <c r="F11" s="437">
        <v>43</v>
      </c>
      <c r="G11" s="438">
        <v>0.21858923524268489</v>
      </c>
      <c r="H11" s="441">
        <v>22</v>
      </c>
      <c r="I11" s="438">
        <v>0.11</v>
      </c>
      <c r="J11" s="440">
        <v>242</v>
      </c>
      <c r="K11" s="438">
        <v>1.2301998820634823</v>
      </c>
      <c r="L11" s="441">
        <v>192</v>
      </c>
      <c r="M11" s="438">
        <v>0.96</v>
      </c>
    </row>
    <row r="12" spans="1:13" ht="22.95" customHeight="1">
      <c r="A12" s="395" t="s">
        <v>725</v>
      </c>
      <c r="B12" s="437">
        <v>226</v>
      </c>
      <c r="C12" s="438">
        <v>1.1488643526708555</v>
      </c>
      <c r="D12" s="441">
        <v>179</v>
      </c>
      <c r="E12" s="438">
        <v>0.9</v>
      </c>
      <c r="F12" s="437">
        <v>28</v>
      </c>
      <c r="G12" s="438">
        <v>0.14233717643709715</v>
      </c>
      <c r="H12" s="441">
        <v>19</v>
      </c>
      <c r="I12" s="438">
        <v>0.1</v>
      </c>
      <c r="J12" s="440">
        <v>201</v>
      </c>
      <c r="K12" s="438">
        <v>1.0217775879948758</v>
      </c>
      <c r="L12" s="441">
        <v>172</v>
      </c>
      <c r="M12" s="438">
        <v>0.86</v>
      </c>
    </row>
    <row r="13" spans="1:13" ht="22.95" customHeight="1">
      <c r="A13" s="395" t="s">
        <v>726</v>
      </c>
      <c r="B13" s="437">
        <v>34</v>
      </c>
      <c r="C13" s="438">
        <v>0.17283799995933222</v>
      </c>
      <c r="D13" s="441">
        <v>17</v>
      </c>
      <c r="E13" s="438">
        <v>0.09</v>
      </c>
      <c r="F13" s="437">
        <v>14</v>
      </c>
      <c r="G13" s="438">
        <v>7.1168588218548573E-2</v>
      </c>
      <c r="H13" s="441">
        <v>1</v>
      </c>
      <c r="I13" s="438">
        <v>0.01</v>
      </c>
      <c r="J13" s="440">
        <v>33</v>
      </c>
      <c r="K13" s="438">
        <v>0.16775452937229307</v>
      </c>
      <c r="L13" s="441">
        <v>17</v>
      </c>
      <c r="M13" s="438">
        <v>0.09</v>
      </c>
    </row>
    <row r="14" spans="1:13" ht="24" customHeight="1">
      <c r="A14" s="436" t="s">
        <v>727</v>
      </c>
      <c r="B14" s="437">
        <v>4738</v>
      </c>
      <c r="C14" s="438">
        <v>24.1</v>
      </c>
      <c r="D14" s="439">
        <v>4862</v>
      </c>
      <c r="E14" s="438">
        <v>24.37</v>
      </c>
      <c r="F14" s="437">
        <v>995</v>
      </c>
      <c r="G14" s="438">
        <v>5.0999999999999996</v>
      </c>
      <c r="H14" s="441">
        <v>956</v>
      </c>
      <c r="I14" s="438">
        <v>4.79</v>
      </c>
      <c r="J14" s="440">
        <v>1341</v>
      </c>
      <c r="K14" s="438">
        <v>6.8</v>
      </c>
      <c r="L14" s="439">
        <v>1368</v>
      </c>
      <c r="M14" s="438">
        <v>6.86</v>
      </c>
    </row>
    <row r="15" spans="1:13" ht="24" customHeight="1">
      <c r="A15" s="436" t="s">
        <v>585</v>
      </c>
      <c r="B15" s="437">
        <v>12875</v>
      </c>
      <c r="C15" s="438">
        <v>65.400000000000006</v>
      </c>
      <c r="D15" s="439">
        <v>11575</v>
      </c>
      <c r="E15" s="438">
        <v>58.01</v>
      </c>
      <c r="F15" s="437">
        <v>6248</v>
      </c>
      <c r="G15" s="438">
        <v>31.8</v>
      </c>
      <c r="H15" s="439">
        <v>4948</v>
      </c>
      <c r="I15" s="438">
        <v>24.8</v>
      </c>
      <c r="J15" s="440">
        <v>4104</v>
      </c>
      <c r="K15" s="438">
        <v>20.9</v>
      </c>
      <c r="L15" s="439">
        <v>3913</v>
      </c>
      <c r="M15" s="438">
        <v>19.61</v>
      </c>
    </row>
    <row r="16" spans="1:13" ht="30" customHeight="1">
      <c r="A16" s="436" t="s">
        <v>728</v>
      </c>
      <c r="B16" s="437">
        <v>23088</v>
      </c>
      <c r="C16" s="438">
        <v>117.4</v>
      </c>
      <c r="D16" s="443">
        <v>20305</v>
      </c>
      <c r="E16" s="438">
        <v>101.8</v>
      </c>
      <c r="F16" s="437">
        <v>8588</v>
      </c>
      <c r="G16" s="438">
        <v>43.7</v>
      </c>
      <c r="H16" s="443">
        <v>9019</v>
      </c>
      <c r="I16" s="438">
        <v>45.2</v>
      </c>
      <c r="J16" s="440">
        <v>7222</v>
      </c>
      <c r="K16" s="438">
        <v>36.700000000000003</v>
      </c>
      <c r="L16" s="443">
        <v>8134</v>
      </c>
      <c r="M16" s="438">
        <v>40.799999999999997</v>
      </c>
    </row>
    <row r="17" spans="1:13" ht="20.25" customHeight="1">
      <c r="A17" s="436" t="s">
        <v>590</v>
      </c>
      <c r="B17" s="437">
        <v>8402</v>
      </c>
      <c r="C17" s="438">
        <v>42.7</v>
      </c>
      <c r="D17" s="443">
        <v>7221</v>
      </c>
      <c r="E17" s="438">
        <v>36.200000000000003</v>
      </c>
      <c r="F17" s="437">
        <v>7119</v>
      </c>
      <c r="G17" s="438">
        <v>36.200000000000003</v>
      </c>
      <c r="H17" s="443">
        <v>5937</v>
      </c>
      <c r="I17" s="438">
        <v>29.8</v>
      </c>
      <c r="J17" s="440">
        <v>711</v>
      </c>
      <c r="K17" s="438">
        <v>3.6</v>
      </c>
      <c r="L17" s="444">
        <v>686</v>
      </c>
      <c r="M17" s="438">
        <v>3.4</v>
      </c>
    </row>
    <row r="18" spans="1:13" ht="19.95" customHeight="1">
      <c r="A18" s="436" t="s">
        <v>591</v>
      </c>
      <c r="B18" s="437">
        <v>2806</v>
      </c>
      <c r="C18" s="438">
        <v>14.3</v>
      </c>
      <c r="D18" s="443">
        <v>2716</v>
      </c>
      <c r="E18" s="438">
        <v>13.6</v>
      </c>
      <c r="F18" s="437">
        <v>1405</v>
      </c>
      <c r="G18" s="438">
        <v>7.1</v>
      </c>
      <c r="H18" s="443">
        <v>1450</v>
      </c>
      <c r="I18" s="438">
        <v>7.3</v>
      </c>
      <c r="J18" s="440">
        <v>1159</v>
      </c>
      <c r="K18" s="438">
        <v>5.9</v>
      </c>
      <c r="L18" s="443">
        <v>1333</v>
      </c>
      <c r="M18" s="438">
        <v>6.7</v>
      </c>
    </row>
    <row r="19" spans="1:13" ht="21.6" customHeight="1">
      <c r="A19" s="395" t="s">
        <v>765</v>
      </c>
      <c r="B19" s="437">
        <v>60</v>
      </c>
      <c r="C19" s="438">
        <v>0.30500823522235099</v>
      </c>
      <c r="D19" s="441">
        <v>5</v>
      </c>
      <c r="E19" s="438">
        <v>0.03</v>
      </c>
      <c r="F19" s="437">
        <v>27</v>
      </c>
      <c r="G19" s="438">
        <v>0.13725370585005794</v>
      </c>
      <c r="H19" s="441">
        <v>3</v>
      </c>
      <c r="I19" s="438">
        <v>0.02</v>
      </c>
      <c r="J19" s="440">
        <v>31</v>
      </c>
      <c r="K19" s="438">
        <v>0.1575875881982147</v>
      </c>
      <c r="L19" s="441">
        <v>4</v>
      </c>
      <c r="M19" s="438">
        <v>0.02</v>
      </c>
    </row>
    <row r="20" spans="1:13" ht="24.6" customHeight="1">
      <c r="A20" s="395" t="s">
        <v>766</v>
      </c>
      <c r="B20" s="437">
        <v>51</v>
      </c>
      <c r="C20" s="438">
        <v>0.25925699993899831</v>
      </c>
      <c r="D20" s="437">
        <v>38</v>
      </c>
      <c r="E20" s="438">
        <v>0.1</v>
      </c>
      <c r="F20" s="437">
        <v>19</v>
      </c>
      <c r="G20" s="438">
        <v>9.6585941153744484E-2</v>
      </c>
      <c r="H20" s="437">
        <v>17</v>
      </c>
      <c r="I20" s="438">
        <v>0.08</v>
      </c>
      <c r="J20" s="440">
        <v>29</v>
      </c>
      <c r="K20" s="438">
        <v>0.14742064702413632</v>
      </c>
      <c r="L20" s="440">
        <v>23</v>
      </c>
      <c r="M20" s="438">
        <v>0.11</v>
      </c>
    </row>
  </sheetData>
  <mergeCells count="12">
    <mergeCell ref="J4:K4"/>
    <mergeCell ref="L4:M4"/>
    <mergeCell ref="A1:M1"/>
    <mergeCell ref="A2:M2"/>
    <mergeCell ref="A3:A5"/>
    <mergeCell ref="B3:E3"/>
    <mergeCell ref="F3:I3"/>
    <mergeCell ref="J3:M3"/>
    <mergeCell ref="B4:C4"/>
    <mergeCell ref="D4:E4"/>
    <mergeCell ref="F4:G4"/>
    <mergeCell ref="H4:I4"/>
  </mergeCells>
  <printOptions horizontalCentered="1"/>
  <pageMargins left="0.59055118110236215" right="0.59055118110236215" top="0.39370078740157483" bottom="0.78740157480314965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1"/>
  <sheetViews>
    <sheetView zoomScaleNormal="100" workbookViewId="0">
      <selection activeCell="A7" sqref="A7"/>
    </sheetView>
  </sheetViews>
  <sheetFormatPr defaultColWidth="3.6640625" defaultRowHeight="18"/>
  <cols>
    <col min="1" max="1" width="83.88671875" style="1" customWidth="1"/>
    <col min="2" max="2" width="6.88671875" style="7" customWidth="1"/>
    <col min="3" max="16384" width="3.6640625" style="1"/>
  </cols>
  <sheetData>
    <row r="1" spans="1:2" ht="31.5" customHeight="1">
      <c r="A1" s="13" t="s">
        <v>17</v>
      </c>
      <c r="B1" s="18" t="s">
        <v>18</v>
      </c>
    </row>
    <row r="2" spans="1:2" ht="32.4" customHeight="1">
      <c r="A2" s="14" t="s">
        <v>19</v>
      </c>
      <c r="B2" s="19"/>
    </row>
    <row r="3" spans="1:2" ht="30" customHeight="1">
      <c r="A3" s="15" t="s">
        <v>20</v>
      </c>
      <c r="B3" s="982">
        <v>4</v>
      </c>
    </row>
    <row r="4" spans="1:2" ht="37.950000000000003" customHeight="1">
      <c r="A4" s="15" t="s">
        <v>26</v>
      </c>
      <c r="B4" s="20"/>
    </row>
    <row r="5" spans="1:2" ht="33.75" customHeight="1">
      <c r="A5" s="16" t="s">
        <v>32</v>
      </c>
      <c r="B5" s="982">
        <v>11</v>
      </c>
    </row>
    <row r="6" spans="1:2" ht="30" customHeight="1">
      <c r="A6" s="16" t="s">
        <v>31</v>
      </c>
      <c r="B6" s="982">
        <v>16</v>
      </c>
    </row>
    <row r="7" spans="1:2" ht="61.95" customHeight="1">
      <c r="A7" s="16" t="s">
        <v>30</v>
      </c>
      <c r="B7" s="982">
        <v>20</v>
      </c>
    </row>
    <row r="8" spans="1:2" ht="40.950000000000003" customHeight="1">
      <c r="A8" s="16" t="s">
        <v>29</v>
      </c>
      <c r="B8" s="982">
        <v>31</v>
      </c>
    </row>
    <row r="9" spans="1:2" ht="48" customHeight="1">
      <c r="A9" s="16" t="s">
        <v>28</v>
      </c>
      <c r="B9" s="983">
        <v>44</v>
      </c>
    </row>
    <row r="10" spans="1:2" ht="30" customHeight="1">
      <c r="A10" s="16" t="s">
        <v>27</v>
      </c>
      <c r="B10" s="983">
        <v>51</v>
      </c>
    </row>
    <row r="11" spans="1:2" ht="52.2" customHeight="1">
      <c r="A11" s="14" t="s">
        <v>21</v>
      </c>
      <c r="B11" s="19"/>
    </row>
    <row r="12" spans="1:2" ht="30" customHeight="1">
      <c r="A12" s="15" t="s">
        <v>33</v>
      </c>
      <c r="B12" s="983">
        <v>57</v>
      </c>
    </row>
    <row r="13" spans="1:2" ht="30" customHeight="1">
      <c r="A13" s="15" t="s">
        <v>34</v>
      </c>
      <c r="B13" s="983">
        <v>70</v>
      </c>
    </row>
    <row r="14" spans="1:2" ht="30" customHeight="1">
      <c r="A14" s="15" t="s">
        <v>42</v>
      </c>
      <c r="B14" s="983">
        <v>75</v>
      </c>
    </row>
    <row r="15" spans="1:2" ht="30" customHeight="1">
      <c r="A15" s="15" t="s">
        <v>35</v>
      </c>
      <c r="B15" s="983">
        <v>77</v>
      </c>
    </row>
    <row r="16" spans="1:2" ht="30" customHeight="1">
      <c r="A16" s="15" t="s">
        <v>37</v>
      </c>
      <c r="B16" s="984">
        <v>88</v>
      </c>
    </row>
    <row r="17" spans="1:2" ht="30" customHeight="1">
      <c r="A17" s="15" t="s">
        <v>36</v>
      </c>
      <c r="B17" s="983">
        <v>93</v>
      </c>
    </row>
    <row r="18" spans="1:2" ht="30" customHeight="1">
      <c r="A18" s="15" t="s">
        <v>38</v>
      </c>
      <c r="B18" s="983">
        <v>100</v>
      </c>
    </row>
    <row r="19" spans="1:2" ht="30" customHeight="1">
      <c r="A19" s="15" t="s">
        <v>39</v>
      </c>
      <c r="B19" s="983">
        <v>101</v>
      </c>
    </row>
    <row r="20" spans="1:2" ht="30" customHeight="1">
      <c r="A20" s="15" t="s">
        <v>40</v>
      </c>
      <c r="B20" s="983">
        <v>103</v>
      </c>
    </row>
    <row r="21" spans="1:2" ht="30" customHeight="1">
      <c r="A21" s="15" t="s">
        <v>41</v>
      </c>
      <c r="B21" s="983">
        <v>105</v>
      </c>
    </row>
  </sheetData>
  <hyperlinks>
    <hyperlink ref="B3" location="'4'!A1" display="'4'!A1"/>
    <hyperlink ref="B5" location="'11'!A1" display="'11'!A1"/>
    <hyperlink ref="B6" location="'16'!A1" display="'16'!A1"/>
    <hyperlink ref="B7" location="'20'!A1" display="'20'!A1"/>
    <hyperlink ref="B8" location="'31'!A1" display="'31'!A1"/>
    <hyperlink ref="B9" location="'44'!A1" display="'44'!A1"/>
    <hyperlink ref="B10" location="'51'!A1" display="'51'!A1"/>
    <hyperlink ref="B12" location="'57'!A1" display="'57'!A1"/>
    <hyperlink ref="B13" location="'70'!A1" display="'70'!A1"/>
    <hyperlink ref="B14" location="'75'!A1" display="'75'!A1"/>
    <hyperlink ref="B15" location="'77'!A1" display="'77'!A1"/>
    <hyperlink ref="B16" location="'88'!A1" display="'88'!A1"/>
    <hyperlink ref="B17" location="'93'!A1" display="'93'!A1"/>
    <hyperlink ref="B18" location="'100'!A1" display="'100'!A1"/>
    <hyperlink ref="B19" location="'101'!A1" display="'101'!A1"/>
    <hyperlink ref="B20" location="'103'!A1" display="'103'!A1"/>
    <hyperlink ref="B21" location="'105'!A1" display="'105'!A1"/>
  </hyperlink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>
  <dimension ref="A1:M23"/>
  <sheetViews>
    <sheetView topLeftCell="A4" zoomScaleNormal="100" workbookViewId="0">
      <selection activeCell="D14" sqref="D14"/>
    </sheetView>
  </sheetViews>
  <sheetFormatPr defaultColWidth="8.88671875" defaultRowHeight="13.2"/>
  <cols>
    <col min="1" max="1" width="35.6640625" style="380" customWidth="1"/>
    <col min="2" max="2" width="8.33203125" style="380" customWidth="1"/>
    <col min="3" max="3" width="8.109375" style="380" customWidth="1"/>
    <col min="4" max="4" width="8.33203125" style="380" customWidth="1"/>
    <col min="5" max="5" width="8.109375" style="380" customWidth="1"/>
    <col min="6" max="6" width="8.33203125" style="380" customWidth="1"/>
    <col min="7" max="7" width="8.109375" style="380" customWidth="1"/>
    <col min="8" max="8" width="8.33203125" style="380" customWidth="1"/>
    <col min="9" max="9" width="8.109375" style="380" customWidth="1"/>
    <col min="10" max="10" width="8.33203125" style="380" customWidth="1"/>
    <col min="11" max="11" width="8.109375" style="380" customWidth="1"/>
    <col min="12" max="12" width="8.33203125" style="380" customWidth="1"/>
    <col min="13" max="13" width="8.109375" style="380" customWidth="1"/>
    <col min="14" max="16384" width="8.88671875" style="380"/>
  </cols>
  <sheetData>
    <row r="1" spans="1:13" s="345" customFormat="1" ht="16.2" customHeight="1">
      <c r="A1" s="1146" t="s">
        <v>715</v>
      </c>
      <c r="B1" s="1146"/>
      <c r="C1" s="1146"/>
      <c r="D1" s="1146"/>
      <c r="E1" s="1146"/>
      <c r="F1" s="1146"/>
      <c r="G1" s="1146"/>
      <c r="H1" s="1146"/>
      <c r="I1" s="1146"/>
      <c r="J1" s="1146"/>
      <c r="K1" s="1146"/>
      <c r="L1" s="1146"/>
      <c r="M1" s="1146"/>
    </row>
    <row r="2" spans="1:13" s="345" customFormat="1" ht="15" customHeight="1">
      <c r="A2" s="1146" t="s">
        <v>767</v>
      </c>
      <c r="B2" s="1146"/>
      <c r="C2" s="1146"/>
      <c r="D2" s="1146"/>
      <c r="E2" s="1146"/>
      <c r="F2" s="1146"/>
      <c r="G2" s="1146"/>
      <c r="H2" s="1146"/>
      <c r="I2" s="1146"/>
      <c r="J2" s="1146"/>
      <c r="K2" s="1146"/>
      <c r="L2" s="1146"/>
      <c r="M2" s="1146"/>
    </row>
    <row r="3" spans="1:13" s="371" customFormat="1" ht="27.6" customHeight="1">
      <c r="A3" s="1141" t="s">
        <v>717</v>
      </c>
      <c r="B3" s="1148" t="s">
        <v>763</v>
      </c>
      <c r="C3" s="1149"/>
      <c r="D3" s="1149"/>
      <c r="E3" s="1150"/>
      <c r="F3" s="1148" t="s">
        <v>703</v>
      </c>
      <c r="G3" s="1149"/>
      <c r="H3" s="1149"/>
      <c r="I3" s="1150"/>
      <c r="J3" s="1148" t="s">
        <v>704</v>
      </c>
      <c r="K3" s="1149"/>
      <c r="L3" s="1149"/>
      <c r="M3" s="1150"/>
    </row>
    <row r="4" spans="1:13" s="371" customFormat="1" ht="14.4" customHeight="1">
      <c r="A4" s="1141"/>
      <c r="B4" s="1143">
        <v>2019</v>
      </c>
      <c r="C4" s="1144"/>
      <c r="D4" s="1143">
        <v>2020</v>
      </c>
      <c r="E4" s="1144"/>
      <c r="F4" s="1143">
        <v>2019</v>
      </c>
      <c r="G4" s="1144"/>
      <c r="H4" s="1143">
        <v>2020</v>
      </c>
      <c r="I4" s="1144"/>
      <c r="J4" s="1143">
        <v>2019</v>
      </c>
      <c r="K4" s="1144"/>
      <c r="L4" s="1143">
        <v>2020</v>
      </c>
      <c r="M4" s="1144"/>
    </row>
    <row r="5" spans="1:13" s="371" customFormat="1" ht="33.6" customHeight="1">
      <c r="A5" s="1141"/>
      <c r="B5" s="372" t="s">
        <v>764</v>
      </c>
      <c r="C5" s="372" t="s">
        <v>719</v>
      </c>
      <c r="D5" s="372" t="s">
        <v>764</v>
      </c>
      <c r="E5" s="372" t="s">
        <v>719</v>
      </c>
      <c r="F5" s="372" t="s">
        <v>764</v>
      </c>
      <c r="G5" s="372" t="s">
        <v>719</v>
      </c>
      <c r="H5" s="372" t="s">
        <v>764</v>
      </c>
      <c r="I5" s="372" t="s">
        <v>719</v>
      </c>
      <c r="J5" s="372" t="s">
        <v>764</v>
      </c>
      <c r="K5" s="372" t="s">
        <v>719</v>
      </c>
      <c r="L5" s="372" t="s">
        <v>764</v>
      </c>
      <c r="M5" s="372" t="s">
        <v>719</v>
      </c>
    </row>
    <row r="6" spans="1:13" ht="16.2" customHeight="1">
      <c r="A6" s="374" t="s">
        <v>601</v>
      </c>
      <c r="B6" s="437">
        <v>237070</v>
      </c>
      <c r="C6" s="438">
        <v>1205.0999999999999</v>
      </c>
      <c r="D6" s="445">
        <v>200817</v>
      </c>
      <c r="E6" s="438">
        <v>1006.4</v>
      </c>
      <c r="F6" s="437">
        <v>225362</v>
      </c>
      <c r="G6" s="438">
        <v>1145.5999999999999</v>
      </c>
      <c r="H6" s="445">
        <v>177910</v>
      </c>
      <c r="I6" s="438">
        <v>891.6</v>
      </c>
      <c r="J6" s="437">
        <v>4147</v>
      </c>
      <c r="K6" s="438">
        <v>21.1</v>
      </c>
      <c r="L6" s="445">
        <v>4079</v>
      </c>
      <c r="M6" s="438">
        <v>20.399999999999999</v>
      </c>
    </row>
    <row r="7" spans="1:13" ht="16.2" customHeight="1">
      <c r="A7" s="395" t="s">
        <v>738</v>
      </c>
      <c r="B7" s="437">
        <v>1481</v>
      </c>
      <c r="C7" s="438">
        <v>7.528619939405031</v>
      </c>
      <c r="D7" s="446">
        <v>1102</v>
      </c>
      <c r="E7" s="438">
        <v>5.52</v>
      </c>
      <c r="F7" s="437">
        <v>1481</v>
      </c>
      <c r="G7" s="438">
        <v>7.5</v>
      </c>
      <c r="H7" s="446">
        <v>1102</v>
      </c>
      <c r="I7" s="438">
        <v>5.52</v>
      </c>
      <c r="J7" s="440">
        <v>1032</v>
      </c>
      <c r="K7" s="438">
        <v>5.2461416458244372</v>
      </c>
      <c r="L7" s="447">
        <v>601</v>
      </c>
      <c r="M7" s="438">
        <v>3.01</v>
      </c>
    </row>
    <row r="8" spans="1:13" ht="40.200000000000003" customHeight="1">
      <c r="A8" s="395" t="s">
        <v>739</v>
      </c>
      <c r="B8" s="437">
        <v>339</v>
      </c>
      <c r="C8" s="438">
        <v>1.7232965290062832</v>
      </c>
      <c r="D8" s="437">
        <v>421</v>
      </c>
      <c r="E8" s="438">
        <v>2.1</v>
      </c>
      <c r="F8" s="437">
        <v>116</v>
      </c>
      <c r="G8" s="438">
        <v>0.58968258809654528</v>
      </c>
      <c r="H8" s="440">
        <v>269</v>
      </c>
      <c r="I8" s="438">
        <v>1.3</v>
      </c>
      <c r="J8" s="440">
        <v>162</v>
      </c>
      <c r="K8" s="438">
        <v>0.82352223510034772</v>
      </c>
      <c r="L8" s="440">
        <v>165</v>
      </c>
      <c r="M8" s="438">
        <v>0.8</v>
      </c>
    </row>
    <row r="9" spans="1:13" ht="19.2" customHeight="1">
      <c r="A9" s="395" t="s">
        <v>740</v>
      </c>
      <c r="B9" s="437">
        <v>1470</v>
      </c>
      <c r="C9" s="438">
        <v>7.4727017629475991</v>
      </c>
      <c r="D9" s="446">
        <v>1547</v>
      </c>
      <c r="E9" s="438">
        <v>7.75</v>
      </c>
      <c r="F9" s="437">
        <v>187</v>
      </c>
      <c r="G9" s="438">
        <v>0.95060899977632729</v>
      </c>
      <c r="H9" s="447">
        <v>175</v>
      </c>
      <c r="I9" s="438">
        <v>0.88</v>
      </c>
      <c r="J9" s="440">
        <v>1281</v>
      </c>
      <c r="K9" s="438">
        <v>6.5119258219971945</v>
      </c>
      <c r="L9" s="446">
        <v>1164</v>
      </c>
      <c r="M9" s="438">
        <v>5.83</v>
      </c>
    </row>
    <row r="10" spans="1:13" ht="19.2" customHeight="1">
      <c r="A10" s="374" t="s">
        <v>604</v>
      </c>
      <c r="B10" s="437">
        <v>25314</v>
      </c>
      <c r="C10" s="438">
        <v>128.69999999999999</v>
      </c>
      <c r="D10" s="445">
        <v>27071</v>
      </c>
      <c r="E10" s="438">
        <v>135.69999999999999</v>
      </c>
      <c r="F10" s="437">
        <v>15572</v>
      </c>
      <c r="G10" s="438">
        <v>79.2</v>
      </c>
      <c r="H10" s="445">
        <v>14349</v>
      </c>
      <c r="I10" s="438">
        <v>71.900000000000006</v>
      </c>
      <c r="J10" s="437">
        <v>7208</v>
      </c>
      <c r="K10" s="438">
        <v>36.6</v>
      </c>
      <c r="L10" s="445">
        <v>8675</v>
      </c>
      <c r="M10" s="438">
        <v>43.5</v>
      </c>
    </row>
    <row r="11" spans="1:13" ht="30" customHeight="1">
      <c r="A11" s="395" t="s">
        <v>768</v>
      </c>
      <c r="B11" s="437">
        <v>63</v>
      </c>
      <c r="C11" s="438">
        <v>0.32025864698346856</v>
      </c>
      <c r="D11" s="447">
        <v>73</v>
      </c>
      <c r="E11" s="438">
        <v>0.37</v>
      </c>
      <c r="F11" s="437">
        <v>20</v>
      </c>
      <c r="G11" s="438">
        <v>0.10166941174078367</v>
      </c>
      <c r="H11" s="447">
        <v>33</v>
      </c>
      <c r="I11" s="438">
        <v>0.17</v>
      </c>
      <c r="J11" s="440">
        <v>43</v>
      </c>
      <c r="K11" s="438">
        <v>0.21858923524268489</v>
      </c>
      <c r="L11" s="447">
        <v>56</v>
      </c>
      <c r="M11" s="438">
        <v>0.28000000000000003</v>
      </c>
    </row>
    <row r="12" spans="1:13" ht="16.95" customHeight="1">
      <c r="A12" s="395" t="s">
        <v>742</v>
      </c>
      <c r="B12" s="437">
        <v>33</v>
      </c>
      <c r="C12" s="438">
        <v>0.16775452937229307</v>
      </c>
      <c r="D12" s="447">
        <v>33</v>
      </c>
      <c r="E12" s="438">
        <v>0.17</v>
      </c>
      <c r="F12" s="437">
        <v>12</v>
      </c>
      <c r="G12" s="438">
        <v>6.1001647044470204E-2</v>
      </c>
      <c r="H12" s="447">
        <v>15</v>
      </c>
      <c r="I12" s="438">
        <v>0.08</v>
      </c>
      <c r="J12" s="440">
        <v>24</v>
      </c>
      <c r="K12" s="438">
        <v>0.12200329408894041</v>
      </c>
      <c r="L12" s="447">
        <v>30</v>
      </c>
      <c r="M12" s="438">
        <v>0.15</v>
      </c>
    </row>
    <row r="13" spans="1:13" ht="16.95" customHeight="1">
      <c r="A13" s="395" t="s">
        <v>743</v>
      </c>
      <c r="B13" s="437">
        <v>24</v>
      </c>
      <c r="C13" s="438">
        <v>0.12200329408894041</v>
      </c>
      <c r="D13" s="447">
        <v>23</v>
      </c>
      <c r="E13" s="438">
        <v>0.12</v>
      </c>
      <c r="F13" s="437">
        <v>14</v>
      </c>
      <c r="G13" s="438">
        <v>7.1168588218548573E-2</v>
      </c>
      <c r="H13" s="447">
        <v>15</v>
      </c>
      <c r="I13" s="438">
        <v>0.08</v>
      </c>
      <c r="J13" s="440">
        <v>14</v>
      </c>
      <c r="K13" s="438">
        <v>7.1168588218548573E-2</v>
      </c>
      <c r="L13" s="447">
        <v>19</v>
      </c>
      <c r="M13" s="438">
        <v>0.1</v>
      </c>
    </row>
    <row r="14" spans="1:13" ht="16.95" customHeight="1">
      <c r="A14" s="374" t="s">
        <v>605</v>
      </c>
      <c r="B14" s="437">
        <v>18713</v>
      </c>
      <c r="C14" s="438">
        <v>95.1</v>
      </c>
      <c r="D14" s="445">
        <v>19497</v>
      </c>
      <c r="E14" s="438">
        <v>97.7</v>
      </c>
      <c r="F14" s="437">
        <v>13928</v>
      </c>
      <c r="G14" s="438">
        <v>70.8</v>
      </c>
      <c r="H14" s="445">
        <v>12757</v>
      </c>
      <c r="I14" s="438">
        <v>63.9</v>
      </c>
      <c r="J14" s="437">
        <v>1723</v>
      </c>
      <c r="K14" s="438">
        <v>8.8000000000000007</v>
      </c>
      <c r="L14" s="445">
        <v>1869</v>
      </c>
      <c r="M14" s="438">
        <v>9.4</v>
      </c>
    </row>
    <row r="15" spans="1:13" ht="33" customHeight="1">
      <c r="A15" s="374" t="s">
        <v>606</v>
      </c>
      <c r="B15" s="437">
        <v>18752</v>
      </c>
      <c r="C15" s="438">
        <v>95.3</v>
      </c>
      <c r="D15" s="445">
        <v>16315</v>
      </c>
      <c r="E15" s="438">
        <v>81.8</v>
      </c>
      <c r="F15" s="437">
        <v>10329</v>
      </c>
      <c r="G15" s="438">
        <v>52.5</v>
      </c>
      <c r="H15" s="445">
        <v>9268</v>
      </c>
      <c r="I15" s="438">
        <v>46.4</v>
      </c>
      <c r="J15" s="437">
        <v>6587</v>
      </c>
      <c r="K15" s="438">
        <v>33.5</v>
      </c>
      <c r="L15" s="445">
        <v>7314</v>
      </c>
      <c r="M15" s="438">
        <v>36.700000000000003</v>
      </c>
    </row>
    <row r="16" spans="1:13" ht="17.399999999999999" customHeight="1">
      <c r="A16" s="374" t="s">
        <v>607</v>
      </c>
      <c r="B16" s="437">
        <v>8166</v>
      </c>
      <c r="C16" s="438">
        <v>41.5</v>
      </c>
      <c r="D16" s="445">
        <v>7484</v>
      </c>
      <c r="E16" s="438">
        <v>37.5</v>
      </c>
      <c r="F16" s="437">
        <v>4960</v>
      </c>
      <c r="G16" s="438">
        <v>25.2</v>
      </c>
      <c r="H16" s="445">
        <v>4505</v>
      </c>
      <c r="I16" s="438">
        <v>22.6</v>
      </c>
      <c r="J16" s="437">
        <v>1774</v>
      </c>
      <c r="K16" s="438">
        <v>9</v>
      </c>
      <c r="L16" s="445">
        <v>1903</v>
      </c>
      <c r="M16" s="438">
        <v>9.5</v>
      </c>
    </row>
    <row r="17" spans="1:13" ht="27.6" customHeight="1">
      <c r="A17" s="374" t="s">
        <v>760</v>
      </c>
      <c r="B17" s="437">
        <v>21</v>
      </c>
      <c r="C17" s="438">
        <v>1.5</v>
      </c>
      <c r="D17" s="448">
        <v>42</v>
      </c>
      <c r="E17" s="438">
        <v>2.9</v>
      </c>
      <c r="F17" s="437">
        <v>10</v>
      </c>
      <c r="G17" s="438">
        <v>0.7</v>
      </c>
      <c r="H17" s="448">
        <v>33</v>
      </c>
      <c r="I17" s="438">
        <v>2.2999999999999998</v>
      </c>
      <c r="J17" s="437">
        <v>4</v>
      </c>
      <c r="K17" s="438">
        <v>0.3</v>
      </c>
      <c r="L17" s="448">
        <v>22</v>
      </c>
      <c r="M17" s="438">
        <v>1.5</v>
      </c>
    </row>
    <row r="18" spans="1:13" ht="28.95" customHeight="1">
      <c r="A18" s="374" t="s">
        <v>769</v>
      </c>
      <c r="B18" s="437">
        <v>1312</v>
      </c>
      <c r="C18" s="438">
        <v>127.5</v>
      </c>
      <c r="D18" s="445">
        <v>1220</v>
      </c>
      <c r="E18" s="438">
        <v>131.4</v>
      </c>
      <c r="F18" s="437">
        <v>1312</v>
      </c>
      <c r="G18" s="438">
        <v>127.5</v>
      </c>
      <c r="H18" s="445">
        <v>1220</v>
      </c>
      <c r="I18" s="438">
        <v>131.4</v>
      </c>
      <c r="J18" s="437">
        <v>291</v>
      </c>
      <c r="K18" s="438">
        <v>28.3</v>
      </c>
      <c r="L18" s="448">
        <v>177</v>
      </c>
      <c r="M18" s="438">
        <v>19.100000000000001</v>
      </c>
    </row>
    <row r="19" spans="1:13" ht="16.95" customHeight="1">
      <c r="A19" s="374" t="s">
        <v>609</v>
      </c>
      <c r="B19" s="437">
        <v>7705</v>
      </c>
      <c r="C19" s="438">
        <v>39.200000000000003</v>
      </c>
      <c r="D19" s="445">
        <v>7414</v>
      </c>
      <c r="E19" s="438">
        <v>37.200000000000003</v>
      </c>
      <c r="F19" s="437">
        <v>2665</v>
      </c>
      <c r="G19" s="438">
        <v>13.5</v>
      </c>
      <c r="H19" s="445">
        <v>2636</v>
      </c>
      <c r="I19" s="438">
        <v>13.2</v>
      </c>
      <c r="J19" s="437">
        <v>2867</v>
      </c>
      <c r="K19" s="438">
        <v>14.6</v>
      </c>
      <c r="L19" s="445">
        <v>3104</v>
      </c>
      <c r="M19" s="438">
        <v>15.6</v>
      </c>
    </row>
    <row r="20" spans="1:13" ht="16.95" customHeight="1">
      <c r="A20" s="374" t="s">
        <v>746</v>
      </c>
      <c r="B20" s="437">
        <v>14128</v>
      </c>
      <c r="C20" s="438">
        <v>71.8</v>
      </c>
      <c r="D20" s="445">
        <v>11953</v>
      </c>
      <c r="E20" s="438">
        <v>59.9</v>
      </c>
      <c r="F20" s="437">
        <v>14128</v>
      </c>
      <c r="G20" s="438">
        <v>71.8</v>
      </c>
      <c r="H20" s="445">
        <v>11953</v>
      </c>
      <c r="I20" s="438">
        <v>59.9</v>
      </c>
      <c r="J20" s="437">
        <v>152</v>
      </c>
      <c r="K20" s="438">
        <v>0.8</v>
      </c>
      <c r="L20" s="448">
        <v>72</v>
      </c>
      <c r="M20" s="438">
        <v>0.4</v>
      </c>
    </row>
    <row r="21" spans="1:13" ht="16.95" customHeight="1">
      <c r="A21" s="449" t="s">
        <v>612</v>
      </c>
      <c r="B21" s="409" t="s">
        <v>303</v>
      </c>
      <c r="C21" s="409" t="s">
        <v>303</v>
      </c>
      <c r="D21" s="445">
        <v>1560</v>
      </c>
      <c r="E21" s="438">
        <v>7.8</v>
      </c>
      <c r="F21" s="409" t="s">
        <v>303</v>
      </c>
      <c r="G21" s="409" t="s">
        <v>303</v>
      </c>
      <c r="H21" s="445">
        <v>1560</v>
      </c>
      <c r="I21" s="438">
        <v>7.8</v>
      </c>
      <c r="J21" s="409" t="s">
        <v>303</v>
      </c>
      <c r="K21" s="409" t="s">
        <v>303</v>
      </c>
      <c r="L21" s="448">
        <v>88</v>
      </c>
      <c r="M21" s="438">
        <v>0.4</v>
      </c>
    </row>
    <row r="22" spans="1:13" ht="16.95" customHeight="1">
      <c r="A22" s="364" t="s">
        <v>770</v>
      </c>
      <c r="B22" s="450">
        <v>412414</v>
      </c>
      <c r="C22" s="451">
        <v>2096.5</v>
      </c>
      <c r="D22" s="452">
        <v>364899</v>
      </c>
      <c r="E22" s="453">
        <v>1828.8</v>
      </c>
      <c r="F22" s="450">
        <v>335185</v>
      </c>
      <c r="G22" s="451">
        <v>1703.9</v>
      </c>
      <c r="H22" s="452">
        <v>276485</v>
      </c>
      <c r="I22" s="453">
        <v>1385.7</v>
      </c>
      <c r="J22" s="450">
        <v>44528</v>
      </c>
      <c r="K22" s="454">
        <v>226.4</v>
      </c>
      <c r="L22" s="452">
        <v>48575</v>
      </c>
      <c r="M22" s="455">
        <v>243.4</v>
      </c>
    </row>
    <row r="23" spans="1:13" ht="13.2" customHeight="1">
      <c r="A23" s="1152" t="s">
        <v>771</v>
      </c>
      <c r="B23" s="1152"/>
      <c r="C23" s="1152"/>
      <c r="D23" s="1152"/>
      <c r="E23" s="1152"/>
      <c r="F23" s="1152"/>
      <c r="G23" s="1152"/>
      <c r="H23" s="1152"/>
      <c r="I23" s="1152"/>
      <c r="J23" s="1152"/>
      <c r="K23" s="1152"/>
      <c r="L23" s="1152"/>
      <c r="M23" s="1152"/>
    </row>
  </sheetData>
  <mergeCells count="13">
    <mergeCell ref="J4:K4"/>
    <mergeCell ref="L4:M4"/>
    <mergeCell ref="A23:M23"/>
    <mergeCell ref="A1:M1"/>
    <mergeCell ref="A2:M2"/>
    <mergeCell ref="A3:A5"/>
    <mergeCell ref="B3:E3"/>
    <mergeCell ref="F3:I3"/>
    <mergeCell ref="J3:M3"/>
    <mergeCell ref="B4:C4"/>
    <mergeCell ref="D4:E4"/>
    <mergeCell ref="F4:G4"/>
    <mergeCell ref="H4:I4"/>
  </mergeCells>
  <printOptions horizontalCentered="1"/>
  <pageMargins left="0.59055118110236215" right="0.59055118110236215" top="0.39370078740157483" bottom="0.78740157480314965" header="0" footer="0"/>
  <pageSetup paperSize="9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>
  <dimension ref="A1:M20"/>
  <sheetViews>
    <sheetView topLeftCell="A4" zoomScaleNormal="100" workbookViewId="0">
      <selection activeCell="E17" sqref="E17"/>
    </sheetView>
  </sheetViews>
  <sheetFormatPr defaultColWidth="8.88671875" defaultRowHeight="13.2"/>
  <cols>
    <col min="1" max="1" width="29.33203125" style="345" customWidth="1"/>
    <col min="2" max="2" width="7.5546875" style="345" customWidth="1"/>
    <col min="3" max="3" width="8.88671875" style="345"/>
    <col min="4" max="4" width="7.5546875" style="345" customWidth="1"/>
    <col min="5" max="5" width="8.88671875" style="345"/>
    <col min="6" max="6" width="7.5546875" style="345" customWidth="1"/>
    <col min="7" max="7" width="8.88671875" style="345"/>
    <col min="8" max="8" width="7.5546875" style="345" customWidth="1"/>
    <col min="9" max="9" width="8.88671875" style="345"/>
    <col min="10" max="10" width="7.5546875" style="345" customWidth="1"/>
    <col min="11" max="11" width="8.88671875" style="345"/>
    <col min="12" max="12" width="7.5546875" style="345" customWidth="1"/>
    <col min="13" max="16384" width="8.88671875" style="345"/>
  </cols>
  <sheetData>
    <row r="1" spans="1:13" ht="33" customHeight="1">
      <c r="A1" s="1146" t="s">
        <v>772</v>
      </c>
      <c r="B1" s="1146"/>
      <c r="C1" s="1146"/>
      <c r="D1" s="1146"/>
      <c r="E1" s="1146"/>
      <c r="F1" s="1146"/>
      <c r="G1" s="1146"/>
      <c r="H1" s="1146"/>
      <c r="I1" s="1146"/>
      <c r="J1" s="1146"/>
      <c r="K1" s="1146"/>
      <c r="L1" s="1146"/>
      <c r="M1" s="1146"/>
    </row>
    <row r="2" spans="1:13" ht="36.75" customHeight="1">
      <c r="A2" s="1153" t="s">
        <v>773</v>
      </c>
      <c r="B2" s="1153"/>
      <c r="C2" s="1153"/>
      <c r="D2" s="1153"/>
      <c r="E2" s="1153"/>
      <c r="F2" s="1153"/>
      <c r="G2" s="1153"/>
      <c r="H2" s="1153"/>
      <c r="I2" s="1153"/>
      <c r="J2" s="1153"/>
      <c r="K2" s="1153"/>
      <c r="L2" s="1153"/>
      <c r="M2" s="1153"/>
    </row>
    <row r="3" spans="1:13" ht="27" customHeight="1">
      <c r="A3" s="1141" t="s">
        <v>717</v>
      </c>
      <c r="B3" s="1148" t="s">
        <v>763</v>
      </c>
      <c r="C3" s="1149"/>
      <c r="D3" s="1149"/>
      <c r="E3" s="1150"/>
      <c r="F3" s="1148" t="s">
        <v>703</v>
      </c>
      <c r="G3" s="1149"/>
      <c r="H3" s="1149"/>
      <c r="I3" s="1150"/>
      <c r="J3" s="1148" t="s">
        <v>704</v>
      </c>
      <c r="K3" s="1149"/>
      <c r="L3" s="1149"/>
      <c r="M3" s="1150"/>
    </row>
    <row r="4" spans="1:13" ht="16.95" customHeight="1">
      <c r="A4" s="1141"/>
      <c r="B4" s="1143">
        <v>2019</v>
      </c>
      <c r="C4" s="1144"/>
      <c r="D4" s="1143">
        <v>2020</v>
      </c>
      <c r="E4" s="1144"/>
      <c r="F4" s="1143">
        <v>2019</v>
      </c>
      <c r="G4" s="1144"/>
      <c r="H4" s="1143">
        <v>2020</v>
      </c>
      <c r="I4" s="1144"/>
      <c r="J4" s="1143">
        <v>2019</v>
      </c>
      <c r="K4" s="1144"/>
      <c r="L4" s="1143">
        <v>2020</v>
      </c>
      <c r="M4" s="1144"/>
    </row>
    <row r="5" spans="1:13" ht="26.4" customHeight="1">
      <c r="A5" s="1141"/>
      <c r="B5" s="372" t="s">
        <v>764</v>
      </c>
      <c r="C5" s="372" t="s">
        <v>719</v>
      </c>
      <c r="D5" s="372" t="s">
        <v>764</v>
      </c>
      <c r="E5" s="372" t="s">
        <v>719</v>
      </c>
      <c r="F5" s="372" t="s">
        <v>764</v>
      </c>
      <c r="G5" s="372" t="s">
        <v>719</v>
      </c>
      <c r="H5" s="372" t="s">
        <v>764</v>
      </c>
      <c r="I5" s="372" t="s">
        <v>719</v>
      </c>
      <c r="J5" s="372" t="s">
        <v>764</v>
      </c>
      <c r="K5" s="372" t="s">
        <v>719</v>
      </c>
      <c r="L5" s="372" t="s">
        <v>764</v>
      </c>
      <c r="M5" s="372" t="s">
        <v>719</v>
      </c>
    </row>
    <row r="6" spans="1:13" ht="26.4">
      <c r="A6" s="436" t="s">
        <v>575</v>
      </c>
      <c r="B6" s="437">
        <v>17517</v>
      </c>
      <c r="C6" s="438">
        <v>103.9</v>
      </c>
      <c r="D6" s="456">
        <v>12650</v>
      </c>
      <c r="E6" s="438">
        <v>74.41</v>
      </c>
      <c r="F6" s="437">
        <v>16573</v>
      </c>
      <c r="G6" s="438">
        <v>98.3</v>
      </c>
      <c r="H6" s="456">
        <v>12051</v>
      </c>
      <c r="I6" s="438">
        <v>70.89</v>
      </c>
      <c r="J6" s="437">
        <v>592</v>
      </c>
      <c r="K6" s="438">
        <v>3.5</v>
      </c>
      <c r="L6" s="457">
        <v>647</v>
      </c>
      <c r="M6" s="438">
        <v>3.81</v>
      </c>
    </row>
    <row r="7" spans="1:13" ht="20.399999999999999" customHeight="1">
      <c r="A7" s="436" t="s">
        <v>720</v>
      </c>
      <c r="B7" s="437">
        <v>2708</v>
      </c>
      <c r="C7" s="438">
        <v>16.100000000000001</v>
      </c>
      <c r="D7" s="456">
        <v>2900</v>
      </c>
      <c r="E7" s="438">
        <v>17.059999999999999</v>
      </c>
      <c r="F7" s="437">
        <v>1533</v>
      </c>
      <c r="G7" s="438">
        <v>9.1</v>
      </c>
      <c r="H7" s="456">
        <v>1187</v>
      </c>
      <c r="I7" s="438">
        <v>6.98</v>
      </c>
      <c r="J7" s="437">
        <v>536</v>
      </c>
      <c r="K7" s="438">
        <v>3.2</v>
      </c>
      <c r="L7" s="457">
        <v>641</v>
      </c>
      <c r="M7" s="438">
        <v>3.77</v>
      </c>
    </row>
    <row r="8" spans="1:13" ht="20.399999999999999" customHeight="1">
      <c r="A8" s="395" t="s">
        <v>721</v>
      </c>
      <c r="B8" s="437">
        <v>175</v>
      </c>
      <c r="C8" s="438">
        <v>1.0375842666650856</v>
      </c>
      <c r="D8" s="457">
        <v>163</v>
      </c>
      <c r="E8" s="438">
        <v>0.96</v>
      </c>
      <c r="F8" s="437">
        <v>42</v>
      </c>
      <c r="G8" s="438">
        <v>0.24902022399962054</v>
      </c>
      <c r="H8" s="457">
        <v>31</v>
      </c>
      <c r="I8" s="438">
        <v>0.18</v>
      </c>
      <c r="J8" s="437">
        <v>143</v>
      </c>
      <c r="K8" s="438">
        <v>0.84785457218918425</v>
      </c>
      <c r="L8" s="457">
        <v>155</v>
      </c>
      <c r="M8" s="438">
        <v>0.91</v>
      </c>
    </row>
    <row r="9" spans="1:13" ht="26.4">
      <c r="A9" s="436" t="s">
        <v>722</v>
      </c>
      <c r="B9" s="437">
        <v>1722</v>
      </c>
      <c r="C9" s="438">
        <v>10.199999999999999</v>
      </c>
      <c r="D9" s="456">
        <v>1754</v>
      </c>
      <c r="E9" s="438">
        <v>10.32</v>
      </c>
      <c r="F9" s="437">
        <v>1019</v>
      </c>
      <c r="G9" s="438">
        <v>6</v>
      </c>
      <c r="H9" s="457">
        <v>917</v>
      </c>
      <c r="I9" s="438">
        <v>5.39</v>
      </c>
      <c r="J9" s="437">
        <v>686</v>
      </c>
      <c r="K9" s="438">
        <v>4.0999999999999996</v>
      </c>
      <c r="L9" s="457">
        <v>922</v>
      </c>
      <c r="M9" s="438">
        <v>5.42</v>
      </c>
    </row>
    <row r="10" spans="1:13" ht="39.6">
      <c r="A10" s="436" t="s">
        <v>723</v>
      </c>
      <c r="B10" s="437">
        <v>4109</v>
      </c>
      <c r="C10" s="438">
        <v>24.4</v>
      </c>
      <c r="D10" s="456">
        <v>4255</v>
      </c>
      <c r="E10" s="438">
        <v>25.03</v>
      </c>
      <c r="F10" s="437">
        <v>1525</v>
      </c>
      <c r="G10" s="438">
        <v>9</v>
      </c>
      <c r="H10" s="456">
        <v>1896</v>
      </c>
      <c r="I10" s="438">
        <v>11.15</v>
      </c>
      <c r="J10" s="437">
        <v>2226</v>
      </c>
      <c r="K10" s="438">
        <v>13.2</v>
      </c>
      <c r="L10" s="456">
        <v>2498</v>
      </c>
      <c r="M10" s="438">
        <v>14.69</v>
      </c>
    </row>
    <row r="11" spans="1:13" ht="20.399999999999999" customHeight="1">
      <c r="A11" s="395" t="s">
        <v>724</v>
      </c>
      <c r="B11" s="437">
        <v>195</v>
      </c>
      <c r="C11" s="438">
        <v>1.156165325712524</v>
      </c>
      <c r="D11" s="457">
        <v>144</v>
      </c>
      <c r="E11" s="438">
        <v>0.85</v>
      </c>
      <c r="F11" s="437">
        <v>36</v>
      </c>
      <c r="G11" s="438">
        <v>0.21344590628538904</v>
      </c>
      <c r="H11" s="457">
        <v>22</v>
      </c>
      <c r="I11" s="438">
        <v>0.13</v>
      </c>
      <c r="J11" s="437">
        <v>184</v>
      </c>
      <c r="K11" s="438">
        <v>1.0909457432364327</v>
      </c>
      <c r="L11" s="457">
        <v>140</v>
      </c>
      <c r="M11" s="438">
        <v>0.82</v>
      </c>
    </row>
    <row r="12" spans="1:13" ht="20.399999999999999" customHeight="1">
      <c r="A12" s="395" t="s">
        <v>725</v>
      </c>
      <c r="B12" s="437">
        <v>165</v>
      </c>
      <c r="C12" s="438">
        <v>0.97829373714136647</v>
      </c>
      <c r="D12" s="457">
        <v>126</v>
      </c>
      <c r="E12" s="438">
        <v>0.74</v>
      </c>
      <c r="F12" s="437">
        <v>24</v>
      </c>
      <c r="G12" s="438">
        <v>0.14229727085692603</v>
      </c>
      <c r="H12" s="457">
        <v>19</v>
      </c>
      <c r="I12" s="438">
        <v>0.11</v>
      </c>
      <c r="J12" s="437">
        <v>154</v>
      </c>
      <c r="K12" s="438">
        <v>0.91307415466527531</v>
      </c>
      <c r="L12" s="457">
        <v>122</v>
      </c>
      <c r="M12" s="438">
        <v>0.72</v>
      </c>
    </row>
    <row r="13" spans="1:13" ht="20.399999999999999" customHeight="1">
      <c r="A13" s="395" t="s">
        <v>726</v>
      </c>
      <c r="B13" s="437">
        <v>28</v>
      </c>
      <c r="C13" s="438">
        <v>0.16601348266641369</v>
      </c>
      <c r="D13" s="457">
        <v>16</v>
      </c>
      <c r="E13" s="438">
        <v>0.09</v>
      </c>
      <c r="F13" s="437">
        <v>12</v>
      </c>
      <c r="G13" s="438">
        <v>7.1148635428463017E-2</v>
      </c>
      <c r="H13" s="457">
        <v>1</v>
      </c>
      <c r="I13" s="438">
        <v>0.01</v>
      </c>
      <c r="J13" s="437">
        <v>28</v>
      </c>
      <c r="K13" s="438">
        <v>0.16601348266641369</v>
      </c>
      <c r="L13" s="457">
        <v>16</v>
      </c>
      <c r="M13" s="438">
        <v>0.09</v>
      </c>
    </row>
    <row r="14" spans="1:13" ht="20.399999999999999" customHeight="1">
      <c r="A14" s="436" t="s">
        <v>727</v>
      </c>
      <c r="B14" s="437">
        <v>3301</v>
      </c>
      <c r="C14" s="438">
        <v>19.600000000000001</v>
      </c>
      <c r="D14" s="456">
        <v>3114</v>
      </c>
      <c r="E14" s="438">
        <v>18.32</v>
      </c>
      <c r="F14" s="437">
        <v>794</v>
      </c>
      <c r="G14" s="438">
        <v>4.7</v>
      </c>
      <c r="H14" s="457">
        <v>698</v>
      </c>
      <c r="I14" s="438">
        <v>4.1100000000000003</v>
      </c>
      <c r="J14" s="437">
        <v>813</v>
      </c>
      <c r="K14" s="438">
        <v>4.8</v>
      </c>
      <c r="L14" s="457">
        <v>799</v>
      </c>
      <c r="M14" s="438">
        <v>4.7</v>
      </c>
    </row>
    <row r="15" spans="1:13" ht="20.399999999999999" customHeight="1">
      <c r="A15" s="436" t="s">
        <v>585</v>
      </c>
      <c r="B15" s="437">
        <v>10415</v>
      </c>
      <c r="C15" s="438">
        <v>61.8</v>
      </c>
      <c r="D15" s="456">
        <v>9197</v>
      </c>
      <c r="E15" s="438">
        <v>54.1</v>
      </c>
      <c r="F15" s="437">
        <v>5340</v>
      </c>
      <c r="G15" s="438">
        <v>31.7</v>
      </c>
      <c r="H15" s="456">
        <v>4099</v>
      </c>
      <c r="I15" s="438">
        <v>24.11</v>
      </c>
      <c r="J15" s="437">
        <v>3171</v>
      </c>
      <c r="K15" s="438">
        <v>18.8</v>
      </c>
      <c r="L15" s="456">
        <v>3083</v>
      </c>
      <c r="M15" s="438">
        <v>18.14</v>
      </c>
    </row>
    <row r="16" spans="1:13" ht="31.2" customHeight="1">
      <c r="A16" s="436" t="s">
        <v>728</v>
      </c>
      <c r="B16" s="437">
        <v>19072</v>
      </c>
      <c r="C16" s="438">
        <v>113.1</v>
      </c>
      <c r="D16" s="458">
        <v>16862</v>
      </c>
      <c r="E16" s="438">
        <v>99.2</v>
      </c>
      <c r="F16" s="437">
        <v>7569</v>
      </c>
      <c r="G16" s="438">
        <v>44.9</v>
      </c>
      <c r="H16" s="458">
        <v>8015</v>
      </c>
      <c r="I16" s="438">
        <v>47.1</v>
      </c>
      <c r="J16" s="437">
        <v>5821</v>
      </c>
      <c r="K16" s="438">
        <v>34.5</v>
      </c>
      <c r="L16" s="458">
        <v>6831</v>
      </c>
      <c r="M16" s="438">
        <v>40.200000000000003</v>
      </c>
    </row>
    <row r="17" spans="1:13" ht="31.2" customHeight="1">
      <c r="A17" s="436" t="s">
        <v>590</v>
      </c>
      <c r="B17" s="437">
        <v>7537</v>
      </c>
      <c r="C17" s="438">
        <v>44.7</v>
      </c>
      <c r="D17" s="458">
        <v>6330</v>
      </c>
      <c r="E17" s="438">
        <v>37.200000000000003</v>
      </c>
      <c r="F17" s="437">
        <v>6431</v>
      </c>
      <c r="G17" s="438">
        <v>38.1</v>
      </c>
      <c r="H17" s="458">
        <v>5238</v>
      </c>
      <c r="I17" s="438">
        <v>30.8</v>
      </c>
      <c r="J17" s="437">
        <v>609</v>
      </c>
      <c r="K17" s="438">
        <v>3.6</v>
      </c>
      <c r="L17" s="459">
        <v>568</v>
      </c>
      <c r="M17" s="438">
        <v>3.3</v>
      </c>
    </row>
    <row r="18" spans="1:13" ht="22.2" customHeight="1">
      <c r="A18" s="436" t="s">
        <v>591</v>
      </c>
      <c r="B18" s="437">
        <v>1920</v>
      </c>
      <c r="C18" s="438">
        <v>11.4</v>
      </c>
      <c r="D18" s="458">
        <v>1806</v>
      </c>
      <c r="E18" s="438">
        <v>10.6</v>
      </c>
      <c r="F18" s="437">
        <v>996</v>
      </c>
      <c r="G18" s="438">
        <v>5.9</v>
      </c>
      <c r="H18" s="459">
        <v>936</v>
      </c>
      <c r="I18" s="438">
        <v>5.5</v>
      </c>
      <c r="J18" s="437">
        <v>773</v>
      </c>
      <c r="K18" s="438">
        <v>4.5999999999999996</v>
      </c>
      <c r="L18" s="459">
        <v>917</v>
      </c>
      <c r="M18" s="438">
        <v>5.4</v>
      </c>
    </row>
    <row r="19" spans="1:13" ht="31.2" customHeight="1">
      <c r="A19" s="395" t="s">
        <v>765</v>
      </c>
      <c r="B19" s="437">
        <v>31</v>
      </c>
      <c r="C19" s="438">
        <v>0.18380064152352946</v>
      </c>
      <c r="D19" s="457">
        <v>3</v>
      </c>
      <c r="E19" s="438">
        <v>0.02</v>
      </c>
      <c r="F19" s="437">
        <v>17</v>
      </c>
      <c r="G19" s="438">
        <v>0.1007939001903226</v>
      </c>
      <c r="H19" s="457">
        <v>1</v>
      </c>
      <c r="I19" s="438">
        <v>0.01</v>
      </c>
      <c r="J19" s="437">
        <v>16</v>
      </c>
      <c r="K19" s="438">
        <v>9.4864847237950689E-2</v>
      </c>
      <c r="L19" s="457">
        <v>2</v>
      </c>
      <c r="M19" s="442">
        <v>0.01</v>
      </c>
    </row>
    <row r="20" spans="1:13" ht="31.2" customHeight="1">
      <c r="A20" s="395" t="s">
        <v>766</v>
      </c>
      <c r="B20" s="437">
        <v>29</v>
      </c>
      <c r="C20" s="438">
        <v>0.17194253561878561</v>
      </c>
      <c r="D20" s="437">
        <v>20</v>
      </c>
      <c r="E20" s="438">
        <v>0.1</v>
      </c>
      <c r="F20" s="437">
        <v>16</v>
      </c>
      <c r="G20" s="438">
        <v>9.4864847237950689E-2</v>
      </c>
      <c r="H20" s="437">
        <v>9</v>
      </c>
      <c r="I20" s="438">
        <v>0.05</v>
      </c>
      <c r="J20" s="437">
        <v>14</v>
      </c>
      <c r="K20" s="438">
        <v>8.3006741333206846E-2</v>
      </c>
      <c r="L20" s="437">
        <v>12</v>
      </c>
      <c r="M20" s="438">
        <v>7.0000000000000007E-2</v>
      </c>
    </row>
  </sheetData>
  <mergeCells count="12">
    <mergeCell ref="J4:K4"/>
    <mergeCell ref="L4:M4"/>
    <mergeCell ref="A1:M1"/>
    <mergeCell ref="A2:M2"/>
    <mergeCell ref="A3:A5"/>
    <mergeCell ref="B3:E3"/>
    <mergeCell ref="F3:I3"/>
    <mergeCell ref="J3:M3"/>
    <mergeCell ref="B4:C4"/>
    <mergeCell ref="D4:E4"/>
    <mergeCell ref="F4:G4"/>
    <mergeCell ref="H4:I4"/>
  </mergeCells>
  <printOptions horizontalCentered="1"/>
  <pageMargins left="0.59055118110236227" right="0.59055118110236227" top="0.39370078740157483" bottom="0.78740157480314965" header="0" footer="0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A1:M23"/>
  <sheetViews>
    <sheetView topLeftCell="A13" zoomScaleNormal="100" workbookViewId="0">
      <selection activeCell="Q15" sqref="Q15"/>
    </sheetView>
  </sheetViews>
  <sheetFormatPr defaultColWidth="8.88671875" defaultRowHeight="13.2"/>
  <cols>
    <col min="1" max="1" width="29.5546875" style="345" customWidth="1"/>
    <col min="2" max="2" width="7.5546875" style="345" customWidth="1"/>
    <col min="3" max="3" width="8.88671875" style="345"/>
    <col min="4" max="4" width="7.5546875" style="345" customWidth="1"/>
    <col min="5" max="5" width="8.88671875" style="345"/>
    <col min="6" max="6" width="7.5546875" style="345" customWidth="1"/>
    <col min="7" max="7" width="8.88671875" style="345"/>
    <col min="8" max="8" width="7.5546875" style="345" customWidth="1"/>
    <col min="9" max="9" width="8.88671875" style="345"/>
    <col min="10" max="10" width="7.5546875" style="345" customWidth="1"/>
    <col min="11" max="11" width="8.88671875" style="345"/>
    <col min="12" max="12" width="7.5546875" style="345" customWidth="1"/>
    <col min="13" max="16384" width="8.88671875" style="345"/>
  </cols>
  <sheetData>
    <row r="1" spans="1:13" ht="18.600000000000001" customHeight="1">
      <c r="A1" s="1146" t="s">
        <v>774</v>
      </c>
      <c r="B1" s="1146"/>
      <c r="C1" s="1146"/>
      <c r="D1" s="1146"/>
      <c r="E1" s="1146"/>
      <c r="F1" s="1146"/>
      <c r="G1" s="1146"/>
      <c r="H1" s="1146"/>
      <c r="I1" s="1146"/>
      <c r="J1" s="1146"/>
      <c r="K1" s="1146"/>
      <c r="L1" s="1146"/>
      <c r="M1" s="1146"/>
    </row>
    <row r="2" spans="1:13" ht="13.95" customHeight="1">
      <c r="A2" s="1155" t="s">
        <v>775</v>
      </c>
      <c r="B2" s="1155"/>
      <c r="C2" s="1155"/>
      <c r="D2" s="1155"/>
      <c r="E2" s="1155"/>
      <c r="F2" s="1155"/>
      <c r="G2" s="1155"/>
      <c r="H2" s="1155"/>
      <c r="I2" s="1155"/>
      <c r="J2" s="1155"/>
      <c r="K2" s="1155"/>
      <c r="L2" s="1155"/>
      <c r="M2" s="1155"/>
    </row>
    <row r="3" spans="1:13" ht="25.95" customHeight="1">
      <c r="A3" s="1141" t="s">
        <v>717</v>
      </c>
      <c r="B3" s="1148" t="s">
        <v>763</v>
      </c>
      <c r="C3" s="1149"/>
      <c r="D3" s="1149"/>
      <c r="E3" s="1150"/>
      <c r="F3" s="1148" t="s">
        <v>703</v>
      </c>
      <c r="G3" s="1149"/>
      <c r="H3" s="1149"/>
      <c r="I3" s="1150"/>
      <c r="J3" s="1148" t="s">
        <v>704</v>
      </c>
      <c r="K3" s="1149"/>
      <c r="L3" s="1149"/>
      <c r="M3" s="1150"/>
    </row>
    <row r="4" spans="1:13" ht="13.95" customHeight="1">
      <c r="A4" s="1141"/>
      <c r="B4" s="1143">
        <v>2019</v>
      </c>
      <c r="C4" s="1144"/>
      <c r="D4" s="1143">
        <v>2020</v>
      </c>
      <c r="E4" s="1144"/>
      <c r="F4" s="1143">
        <v>2019</v>
      </c>
      <c r="G4" s="1144"/>
      <c r="H4" s="1143">
        <v>2020</v>
      </c>
      <c r="I4" s="1144"/>
      <c r="J4" s="1143">
        <v>2019</v>
      </c>
      <c r="K4" s="1144"/>
      <c r="L4" s="1143">
        <v>2020</v>
      </c>
      <c r="M4" s="1144"/>
    </row>
    <row r="5" spans="1:13" ht="24">
      <c r="A5" s="1141"/>
      <c r="B5" s="372" t="s">
        <v>764</v>
      </c>
      <c r="C5" s="372" t="s">
        <v>719</v>
      </c>
      <c r="D5" s="372" t="s">
        <v>764</v>
      </c>
      <c r="E5" s="372" t="s">
        <v>719</v>
      </c>
      <c r="F5" s="372" t="s">
        <v>764</v>
      </c>
      <c r="G5" s="372" t="s">
        <v>719</v>
      </c>
      <c r="H5" s="372" t="s">
        <v>764</v>
      </c>
      <c r="I5" s="372" t="s">
        <v>719</v>
      </c>
      <c r="J5" s="372" t="s">
        <v>764</v>
      </c>
      <c r="K5" s="372" t="s">
        <v>719</v>
      </c>
      <c r="L5" s="372" t="s">
        <v>764</v>
      </c>
      <c r="M5" s="372" t="s">
        <v>719</v>
      </c>
    </row>
    <row r="6" spans="1:13" ht="13.95" customHeight="1">
      <c r="A6" s="436" t="s">
        <v>601</v>
      </c>
      <c r="B6" s="460">
        <v>217379</v>
      </c>
      <c r="C6" s="461">
        <v>1288.9000000000001</v>
      </c>
      <c r="D6" s="462">
        <v>187315</v>
      </c>
      <c r="E6" s="461">
        <v>1101.8</v>
      </c>
      <c r="F6" s="460">
        <v>207029</v>
      </c>
      <c r="G6" s="461">
        <v>1227.5</v>
      </c>
      <c r="H6" s="462">
        <v>165393</v>
      </c>
      <c r="I6" s="461">
        <v>972.9</v>
      </c>
      <c r="J6" s="460">
        <v>3358</v>
      </c>
      <c r="K6" s="461">
        <v>19.899999999999999</v>
      </c>
      <c r="L6" s="462">
        <v>3289</v>
      </c>
      <c r="M6" s="461">
        <v>19.3</v>
      </c>
    </row>
    <row r="7" spans="1:13" ht="13.95" customHeight="1">
      <c r="A7" s="395" t="s">
        <v>738</v>
      </c>
      <c r="B7" s="460">
        <v>1287</v>
      </c>
      <c r="C7" s="461">
        <v>7.6306911497026579</v>
      </c>
      <c r="D7" s="463">
        <v>937</v>
      </c>
      <c r="E7" s="461">
        <v>5.51</v>
      </c>
      <c r="F7" s="460">
        <v>1287</v>
      </c>
      <c r="G7" s="461">
        <v>7.6306911497026579</v>
      </c>
      <c r="H7" s="463">
        <v>937</v>
      </c>
      <c r="I7" s="461">
        <v>5.51</v>
      </c>
      <c r="J7" s="460">
        <v>899</v>
      </c>
      <c r="K7" s="461">
        <v>5.3302186041823534</v>
      </c>
      <c r="L7" s="463">
        <v>523</v>
      </c>
      <c r="M7" s="461">
        <v>3.08</v>
      </c>
    </row>
    <row r="8" spans="1:13" ht="50.4" customHeight="1">
      <c r="A8" s="395" t="s">
        <v>739</v>
      </c>
      <c r="B8" s="460">
        <v>281</v>
      </c>
      <c r="C8" s="461">
        <v>1.666063879616509</v>
      </c>
      <c r="D8" s="460">
        <v>387</v>
      </c>
      <c r="E8" s="461">
        <v>2.2000000000000002</v>
      </c>
      <c r="F8" s="460">
        <v>109</v>
      </c>
      <c r="G8" s="461">
        <v>0.64626677180853898</v>
      </c>
      <c r="H8" s="460">
        <v>262</v>
      </c>
      <c r="I8" s="461">
        <v>1.5</v>
      </c>
      <c r="J8" s="460">
        <v>128</v>
      </c>
      <c r="K8" s="461">
        <v>0.75891877790360551</v>
      </c>
      <c r="L8" s="460">
        <v>142</v>
      </c>
      <c r="M8" s="461">
        <v>0.8</v>
      </c>
    </row>
    <row r="9" spans="1:13" ht="25.95" customHeight="1">
      <c r="A9" s="395" t="s">
        <v>740</v>
      </c>
      <c r="B9" s="460">
        <v>945</v>
      </c>
      <c r="C9" s="461">
        <v>5.6029550399914623</v>
      </c>
      <c r="D9" s="464">
        <v>1112</v>
      </c>
      <c r="E9" s="461">
        <v>6.54</v>
      </c>
      <c r="F9" s="460">
        <v>121</v>
      </c>
      <c r="G9" s="461">
        <v>0.71741540723700203</v>
      </c>
      <c r="H9" s="463">
        <v>121</v>
      </c>
      <c r="I9" s="461">
        <v>0.71</v>
      </c>
      <c r="J9" s="460">
        <v>879</v>
      </c>
      <c r="K9" s="461">
        <v>5.2116375451349155</v>
      </c>
      <c r="L9" s="463">
        <v>783</v>
      </c>
      <c r="M9" s="461">
        <v>4.6100000000000003</v>
      </c>
    </row>
    <row r="10" spans="1:13" ht="13.95" customHeight="1">
      <c r="A10" s="436" t="s">
        <v>604</v>
      </c>
      <c r="B10" s="460">
        <v>22327</v>
      </c>
      <c r="C10" s="461">
        <v>132.4</v>
      </c>
      <c r="D10" s="462">
        <v>23516</v>
      </c>
      <c r="E10" s="461">
        <v>138.30000000000001</v>
      </c>
      <c r="F10" s="460">
        <v>13960</v>
      </c>
      <c r="G10" s="461">
        <v>82.8</v>
      </c>
      <c r="H10" s="462">
        <v>12298</v>
      </c>
      <c r="I10" s="461">
        <v>72.3</v>
      </c>
      <c r="J10" s="460">
        <v>6178</v>
      </c>
      <c r="K10" s="461">
        <v>36.6</v>
      </c>
      <c r="L10" s="462">
        <v>7727</v>
      </c>
      <c r="M10" s="461">
        <v>45.5</v>
      </c>
    </row>
    <row r="11" spans="1:13" ht="38.4" customHeight="1">
      <c r="A11" s="395" t="s">
        <v>768</v>
      </c>
      <c r="B11" s="460">
        <v>17</v>
      </c>
      <c r="C11" s="461">
        <v>0.1007939001903226</v>
      </c>
      <c r="D11" s="463">
        <v>16</v>
      </c>
      <c r="E11" s="461">
        <v>0.09</v>
      </c>
      <c r="F11" s="460">
        <v>3</v>
      </c>
      <c r="G11" s="461">
        <v>1.7787158857115754E-2</v>
      </c>
      <c r="H11" s="463">
        <v>10</v>
      </c>
      <c r="I11" s="461">
        <v>0.06</v>
      </c>
      <c r="J11" s="460">
        <v>14</v>
      </c>
      <c r="K11" s="461">
        <v>8.3006741333206846E-2</v>
      </c>
      <c r="L11" s="463">
        <v>16</v>
      </c>
      <c r="M11" s="461">
        <v>0.09</v>
      </c>
    </row>
    <row r="12" spans="1:13" ht="13.95" customHeight="1">
      <c r="A12" s="395" t="s">
        <v>742</v>
      </c>
      <c r="B12" s="460">
        <v>24</v>
      </c>
      <c r="C12" s="461">
        <v>0.14229727085692603</v>
      </c>
      <c r="D12" s="463">
        <v>24</v>
      </c>
      <c r="E12" s="461">
        <v>0.14000000000000001</v>
      </c>
      <c r="F12" s="460">
        <v>11</v>
      </c>
      <c r="G12" s="461">
        <v>6.5219582476091095E-2</v>
      </c>
      <c r="H12" s="463">
        <v>14</v>
      </c>
      <c r="I12" s="461">
        <v>0.08</v>
      </c>
      <c r="J12" s="460">
        <v>23</v>
      </c>
      <c r="K12" s="461">
        <v>0.13636821790455408</v>
      </c>
      <c r="L12" s="463">
        <v>23</v>
      </c>
      <c r="M12" s="461">
        <v>0.14000000000000001</v>
      </c>
    </row>
    <row r="13" spans="1:13" ht="27.6" customHeight="1">
      <c r="A13" s="395" t="s">
        <v>743</v>
      </c>
      <c r="B13" s="460">
        <v>12</v>
      </c>
      <c r="C13" s="461">
        <v>7.1148635428463017E-2</v>
      </c>
      <c r="D13" s="463">
        <v>17</v>
      </c>
      <c r="E13" s="461">
        <v>0.1</v>
      </c>
      <c r="F13" s="460">
        <v>8</v>
      </c>
      <c r="G13" s="461">
        <v>4.7432423618975345E-2</v>
      </c>
      <c r="H13" s="463">
        <v>12</v>
      </c>
      <c r="I13" s="461">
        <v>7.0000000000000007E-2</v>
      </c>
      <c r="J13" s="460">
        <v>10</v>
      </c>
      <c r="K13" s="461">
        <v>5.9290529523719174E-2</v>
      </c>
      <c r="L13" s="463">
        <v>15</v>
      </c>
      <c r="M13" s="461">
        <v>0.09</v>
      </c>
    </row>
    <row r="14" spans="1:13" ht="27.6" customHeight="1">
      <c r="A14" s="436" t="s">
        <v>605</v>
      </c>
      <c r="B14" s="460">
        <v>16979</v>
      </c>
      <c r="C14" s="461">
        <v>100.7</v>
      </c>
      <c r="D14" s="462">
        <v>17306</v>
      </c>
      <c r="E14" s="461">
        <v>101.8</v>
      </c>
      <c r="F14" s="460">
        <v>12996</v>
      </c>
      <c r="G14" s="461">
        <v>77.099999999999994</v>
      </c>
      <c r="H14" s="462">
        <v>11574</v>
      </c>
      <c r="I14" s="461">
        <v>68.099999999999994</v>
      </c>
      <c r="J14" s="460">
        <v>1364</v>
      </c>
      <c r="K14" s="461">
        <v>8.1</v>
      </c>
      <c r="L14" s="462">
        <v>1531</v>
      </c>
      <c r="M14" s="461">
        <v>9</v>
      </c>
    </row>
    <row r="15" spans="1:13" ht="27.6" customHeight="1">
      <c r="A15" s="436" t="s">
        <v>606</v>
      </c>
      <c r="B15" s="460">
        <v>14752</v>
      </c>
      <c r="C15" s="461">
        <v>87.5</v>
      </c>
      <c r="D15" s="462">
        <v>12729</v>
      </c>
      <c r="E15" s="461">
        <v>74.900000000000006</v>
      </c>
      <c r="F15" s="460">
        <v>8305</v>
      </c>
      <c r="G15" s="461">
        <v>49.2</v>
      </c>
      <c r="H15" s="462">
        <v>12729</v>
      </c>
      <c r="I15" s="461">
        <v>74.900000000000006</v>
      </c>
      <c r="J15" s="460">
        <v>4968</v>
      </c>
      <c r="K15" s="461">
        <v>29.5</v>
      </c>
      <c r="L15" s="462">
        <v>5876</v>
      </c>
      <c r="M15" s="461">
        <v>34.6</v>
      </c>
    </row>
    <row r="16" spans="1:13" ht="13.95" customHeight="1">
      <c r="A16" s="436" t="s">
        <v>607</v>
      </c>
      <c r="B16" s="460">
        <v>6656</v>
      </c>
      <c r="C16" s="461">
        <v>39.5</v>
      </c>
      <c r="D16" s="462">
        <v>5885</v>
      </c>
      <c r="E16" s="461">
        <v>34.6</v>
      </c>
      <c r="F16" s="460">
        <v>4065</v>
      </c>
      <c r="G16" s="461">
        <v>24.1</v>
      </c>
      <c r="H16" s="462">
        <v>3581</v>
      </c>
      <c r="I16" s="461">
        <v>21.1</v>
      </c>
      <c r="J16" s="460">
        <v>1293</v>
      </c>
      <c r="K16" s="461">
        <v>7.7</v>
      </c>
      <c r="L16" s="462">
        <v>1354</v>
      </c>
      <c r="M16" s="461">
        <v>8</v>
      </c>
    </row>
    <row r="17" spans="1:13" ht="27.6" customHeight="1">
      <c r="A17" s="436" t="s">
        <v>776</v>
      </c>
      <c r="B17" s="409" t="s">
        <v>303</v>
      </c>
      <c r="C17" s="461" t="s">
        <v>303</v>
      </c>
      <c r="D17" s="465">
        <v>1</v>
      </c>
      <c r="E17" s="461">
        <v>5.0000000000000001E-3</v>
      </c>
      <c r="F17" s="409" t="s">
        <v>303</v>
      </c>
      <c r="G17" s="461" t="s">
        <v>303</v>
      </c>
      <c r="H17" s="465">
        <v>1</v>
      </c>
      <c r="I17" s="461">
        <v>5.0000000000000001E-3</v>
      </c>
      <c r="J17" s="409" t="s">
        <v>303</v>
      </c>
      <c r="K17" s="461" t="s">
        <v>303</v>
      </c>
      <c r="L17" s="409" t="s">
        <v>303</v>
      </c>
      <c r="M17" s="461" t="s">
        <v>303</v>
      </c>
    </row>
    <row r="18" spans="1:13" ht="43.2" customHeight="1">
      <c r="A18" s="436" t="s">
        <v>777</v>
      </c>
      <c r="B18" s="460">
        <v>1312</v>
      </c>
      <c r="C18" s="461">
        <v>127.5</v>
      </c>
      <c r="D18" s="462">
        <v>1220</v>
      </c>
      <c r="E18" s="461">
        <v>131.4</v>
      </c>
      <c r="F18" s="460">
        <v>1312</v>
      </c>
      <c r="G18" s="461">
        <v>127.5</v>
      </c>
      <c r="H18" s="462">
        <v>1220</v>
      </c>
      <c r="I18" s="461">
        <v>131.4</v>
      </c>
      <c r="J18" s="460">
        <v>291</v>
      </c>
      <c r="K18" s="461">
        <v>28.3</v>
      </c>
      <c r="L18" s="465">
        <v>177</v>
      </c>
      <c r="M18" s="461">
        <v>19.100000000000001</v>
      </c>
    </row>
    <row r="19" spans="1:13" ht="13.95" customHeight="1">
      <c r="A19" s="436" t="s">
        <v>609</v>
      </c>
      <c r="B19" s="460">
        <v>7208</v>
      </c>
      <c r="C19" s="461">
        <v>42.7</v>
      </c>
      <c r="D19" s="462">
        <v>6933</v>
      </c>
      <c r="E19" s="461">
        <v>40.799999999999997</v>
      </c>
      <c r="F19" s="460">
        <v>2636</v>
      </c>
      <c r="G19" s="461">
        <v>15.6</v>
      </c>
      <c r="H19" s="462">
        <v>2611</v>
      </c>
      <c r="I19" s="461">
        <v>15.4</v>
      </c>
      <c r="J19" s="460">
        <v>2562</v>
      </c>
      <c r="K19" s="461">
        <v>15.2</v>
      </c>
      <c r="L19" s="462">
        <v>2823</v>
      </c>
      <c r="M19" s="461">
        <v>16.600000000000001</v>
      </c>
    </row>
    <row r="20" spans="1:13" ht="13.95" customHeight="1">
      <c r="A20" s="436" t="s">
        <v>746</v>
      </c>
      <c r="B20" s="460">
        <v>10996</v>
      </c>
      <c r="C20" s="461">
        <v>65.2</v>
      </c>
      <c r="D20" s="462">
        <v>9492</v>
      </c>
      <c r="E20" s="461">
        <v>55.8</v>
      </c>
      <c r="F20" s="460">
        <v>10996</v>
      </c>
      <c r="G20" s="461">
        <v>65.2</v>
      </c>
      <c r="H20" s="462">
        <v>9492</v>
      </c>
      <c r="I20" s="461">
        <v>55.8</v>
      </c>
      <c r="J20" s="460">
        <v>105</v>
      </c>
      <c r="K20" s="461">
        <v>0.6</v>
      </c>
      <c r="L20" s="465">
        <v>28</v>
      </c>
      <c r="M20" s="461">
        <v>0.2</v>
      </c>
    </row>
    <row r="21" spans="1:13" ht="13.95" customHeight="1">
      <c r="A21" s="466" t="s">
        <v>612</v>
      </c>
      <c r="B21" s="409" t="s">
        <v>303</v>
      </c>
      <c r="C21" s="409" t="s">
        <v>303</v>
      </c>
      <c r="D21" s="462">
        <v>1240</v>
      </c>
      <c r="E21" s="461">
        <v>7.3</v>
      </c>
      <c r="F21" s="409" t="s">
        <v>303</v>
      </c>
      <c r="G21" s="409" t="s">
        <v>303</v>
      </c>
      <c r="H21" s="462">
        <v>1240</v>
      </c>
      <c r="I21" s="461">
        <v>0.7</v>
      </c>
      <c r="J21" s="409" t="s">
        <v>303</v>
      </c>
      <c r="K21" s="409" t="s">
        <v>303</v>
      </c>
      <c r="L21" s="465">
        <v>51</v>
      </c>
      <c r="M21" s="461">
        <v>0.3</v>
      </c>
    </row>
    <row r="22" spans="1:13" ht="13.95" customHeight="1">
      <c r="A22" s="467" t="s">
        <v>770</v>
      </c>
      <c r="B22" s="468">
        <v>365910</v>
      </c>
      <c r="C22" s="469">
        <v>2169.5</v>
      </c>
      <c r="D22" s="470">
        <v>324505</v>
      </c>
      <c r="E22" s="471">
        <v>1908.8</v>
      </c>
      <c r="F22" s="468">
        <v>303079</v>
      </c>
      <c r="G22" s="469">
        <v>1797</v>
      </c>
      <c r="H22" s="470">
        <v>249856</v>
      </c>
      <c r="I22" s="471">
        <v>1469.7</v>
      </c>
      <c r="J22" s="468">
        <v>35346</v>
      </c>
      <c r="K22" s="469">
        <v>209.6</v>
      </c>
      <c r="L22" s="470">
        <v>39762</v>
      </c>
      <c r="M22" s="472">
        <v>233.9</v>
      </c>
    </row>
    <row r="23" spans="1:13" ht="13.95" customHeight="1">
      <c r="A23" s="1154" t="s">
        <v>778</v>
      </c>
      <c r="B23" s="1154"/>
      <c r="C23" s="1154"/>
      <c r="D23" s="1154"/>
      <c r="E23" s="1154"/>
      <c r="F23" s="1154"/>
      <c r="G23" s="1154"/>
      <c r="H23" s="1154"/>
      <c r="I23" s="1154"/>
      <c r="J23" s="1154"/>
      <c r="K23" s="1154"/>
      <c r="L23" s="1154"/>
      <c r="M23" s="1154"/>
    </row>
  </sheetData>
  <mergeCells count="13">
    <mergeCell ref="J4:K4"/>
    <mergeCell ref="L4:M4"/>
    <mergeCell ref="A23:M23"/>
    <mergeCell ref="A1:M1"/>
    <mergeCell ref="A2:M2"/>
    <mergeCell ref="A3:A5"/>
    <mergeCell ref="B3:E3"/>
    <mergeCell ref="F3:I3"/>
    <mergeCell ref="J3:M3"/>
    <mergeCell ref="B4:C4"/>
    <mergeCell ref="D4:E4"/>
    <mergeCell ref="F4:G4"/>
    <mergeCell ref="H4:I4"/>
  </mergeCells>
  <pageMargins left="0.59055118110236227" right="0.59055118110236227" top="0.39370078740157483" bottom="0.78740157480314965" header="0" footer="0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:M20"/>
  <sheetViews>
    <sheetView topLeftCell="A4" zoomScaleNormal="100" workbookViewId="0">
      <selection activeCell="D9" sqref="D9"/>
    </sheetView>
  </sheetViews>
  <sheetFormatPr defaultColWidth="8.88671875" defaultRowHeight="13.2"/>
  <cols>
    <col min="1" max="1" width="34.109375" style="345" customWidth="1"/>
    <col min="2" max="2" width="6.5546875" style="345" customWidth="1"/>
    <col min="3" max="3" width="8.88671875" style="345"/>
    <col min="4" max="4" width="6.5546875" style="345" customWidth="1"/>
    <col min="5" max="5" width="8.88671875" style="345"/>
    <col min="6" max="6" width="6.5546875" style="345" customWidth="1"/>
    <col min="7" max="7" width="8.88671875" style="345"/>
    <col min="8" max="8" width="6.5546875" style="345" customWidth="1"/>
    <col min="9" max="9" width="8.88671875" style="345"/>
    <col min="10" max="10" width="6.5546875" style="345" customWidth="1"/>
    <col min="11" max="11" width="8.88671875" style="345"/>
    <col min="12" max="12" width="6.5546875" style="345" customWidth="1"/>
    <col min="13" max="16384" width="8.88671875" style="345"/>
  </cols>
  <sheetData>
    <row r="1" spans="1:13" ht="18" customHeight="1">
      <c r="A1" s="1146" t="s">
        <v>779</v>
      </c>
      <c r="B1" s="1146"/>
      <c r="C1" s="1146"/>
      <c r="D1" s="1146"/>
      <c r="E1" s="1146"/>
      <c r="F1" s="1146"/>
      <c r="G1" s="1146"/>
      <c r="H1" s="1146"/>
      <c r="I1" s="1146"/>
      <c r="J1" s="1146"/>
      <c r="K1" s="1146"/>
      <c r="L1" s="1146"/>
      <c r="M1" s="1146"/>
    </row>
    <row r="2" spans="1:13" ht="16.95" customHeight="1">
      <c r="A2" s="1153" t="s">
        <v>780</v>
      </c>
      <c r="B2" s="1153"/>
      <c r="C2" s="1153"/>
      <c r="D2" s="1153"/>
      <c r="E2" s="1153"/>
      <c r="F2" s="1153"/>
      <c r="G2" s="1153"/>
      <c r="H2" s="1153"/>
      <c r="I2" s="1153"/>
      <c r="J2" s="1153"/>
      <c r="K2" s="1153"/>
      <c r="L2" s="1153"/>
      <c r="M2" s="1153"/>
    </row>
    <row r="3" spans="1:13" ht="27" customHeight="1">
      <c r="A3" s="1141" t="s">
        <v>717</v>
      </c>
      <c r="B3" s="1148" t="s">
        <v>763</v>
      </c>
      <c r="C3" s="1149"/>
      <c r="D3" s="1149"/>
      <c r="E3" s="1150"/>
      <c r="F3" s="1148" t="s">
        <v>703</v>
      </c>
      <c r="G3" s="1149"/>
      <c r="H3" s="1149"/>
      <c r="I3" s="1150"/>
      <c r="J3" s="1148" t="s">
        <v>704</v>
      </c>
      <c r="K3" s="1149"/>
      <c r="L3" s="1149"/>
      <c r="M3" s="1150"/>
    </row>
    <row r="4" spans="1:13" ht="13.8">
      <c r="A4" s="1141"/>
      <c r="B4" s="1143">
        <v>2019</v>
      </c>
      <c r="C4" s="1144"/>
      <c r="D4" s="1143">
        <v>2020</v>
      </c>
      <c r="E4" s="1144"/>
      <c r="F4" s="1143">
        <v>2019</v>
      </c>
      <c r="G4" s="1144"/>
      <c r="H4" s="1143">
        <v>2020</v>
      </c>
      <c r="I4" s="1144"/>
      <c r="J4" s="1143">
        <v>2019</v>
      </c>
      <c r="K4" s="1144"/>
      <c r="L4" s="1143">
        <v>2020</v>
      </c>
      <c r="M4" s="1144"/>
    </row>
    <row r="5" spans="1:13" ht="24">
      <c r="A5" s="1141"/>
      <c r="B5" s="372" t="s">
        <v>764</v>
      </c>
      <c r="C5" s="372" t="s">
        <v>719</v>
      </c>
      <c r="D5" s="372" t="s">
        <v>764</v>
      </c>
      <c r="E5" s="372" t="s">
        <v>719</v>
      </c>
      <c r="F5" s="372" t="s">
        <v>764</v>
      </c>
      <c r="G5" s="372" t="s">
        <v>719</v>
      </c>
      <c r="H5" s="372" t="s">
        <v>764</v>
      </c>
      <c r="I5" s="372" t="s">
        <v>719</v>
      </c>
      <c r="J5" s="372" t="s">
        <v>764</v>
      </c>
      <c r="K5" s="372" t="s">
        <v>719</v>
      </c>
      <c r="L5" s="372" t="s">
        <v>764</v>
      </c>
      <c r="M5" s="372" t="s">
        <v>719</v>
      </c>
    </row>
    <row r="6" spans="1:13" ht="27.6">
      <c r="A6" s="374" t="s">
        <v>575</v>
      </c>
      <c r="B6" s="473">
        <v>1237</v>
      </c>
      <c r="C6" s="474">
        <v>44.1</v>
      </c>
      <c r="D6" s="437">
        <v>1123</v>
      </c>
      <c r="E6" s="438">
        <v>38</v>
      </c>
      <c r="F6" s="473">
        <v>1083</v>
      </c>
      <c r="G6" s="474">
        <v>38.6</v>
      </c>
      <c r="H6" s="437">
        <v>1006</v>
      </c>
      <c r="I6" s="438">
        <v>34.1</v>
      </c>
      <c r="J6" s="473">
        <v>106</v>
      </c>
      <c r="K6" s="474">
        <v>3.8</v>
      </c>
      <c r="L6" s="440">
        <v>81</v>
      </c>
      <c r="M6" s="438">
        <v>2.7</v>
      </c>
    </row>
    <row r="7" spans="1:13" ht="22.2" customHeight="1">
      <c r="A7" s="374" t="s">
        <v>720</v>
      </c>
      <c r="B7" s="475">
        <v>323</v>
      </c>
      <c r="C7" s="474">
        <v>11.5</v>
      </c>
      <c r="D7" s="440">
        <v>391</v>
      </c>
      <c r="E7" s="438">
        <v>13.2</v>
      </c>
      <c r="F7" s="473">
        <v>183</v>
      </c>
      <c r="G7" s="474">
        <v>6.5</v>
      </c>
      <c r="H7" s="440">
        <v>209</v>
      </c>
      <c r="I7" s="438">
        <v>7.1</v>
      </c>
      <c r="J7" s="473">
        <v>106</v>
      </c>
      <c r="K7" s="474">
        <v>3.8</v>
      </c>
      <c r="L7" s="440">
        <v>97</v>
      </c>
      <c r="M7" s="438">
        <v>3.3</v>
      </c>
    </row>
    <row r="8" spans="1:13" ht="22.2" customHeight="1">
      <c r="A8" s="395" t="s">
        <v>721</v>
      </c>
      <c r="B8" s="426">
        <v>42</v>
      </c>
      <c r="C8" s="425">
        <v>1.4970593477098557</v>
      </c>
      <c r="D8" s="476">
        <v>44</v>
      </c>
      <c r="E8" s="438">
        <v>1.49</v>
      </c>
      <c r="F8" s="473">
        <v>5</v>
      </c>
      <c r="G8" s="461">
        <v>0.17822135091783994</v>
      </c>
      <c r="H8" s="476">
        <v>3</v>
      </c>
      <c r="I8" s="438">
        <v>0.1</v>
      </c>
      <c r="J8" s="473">
        <v>31</v>
      </c>
      <c r="K8" s="461">
        <v>1.1049723756906078</v>
      </c>
      <c r="L8" s="476">
        <v>40</v>
      </c>
      <c r="M8" s="438">
        <v>1.35</v>
      </c>
    </row>
    <row r="9" spans="1:13" ht="27.6">
      <c r="A9" s="374" t="s">
        <v>722</v>
      </c>
      <c r="B9" s="475">
        <v>263</v>
      </c>
      <c r="C9" s="425">
        <v>9.4</v>
      </c>
      <c r="D9" s="440">
        <v>258</v>
      </c>
      <c r="E9" s="438">
        <v>8.6999999999999993</v>
      </c>
      <c r="F9" s="473">
        <v>159</v>
      </c>
      <c r="G9" s="461">
        <v>5.7</v>
      </c>
      <c r="H9" s="440">
        <v>88</v>
      </c>
      <c r="I9" s="438">
        <v>3</v>
      </c>
      <c r="J9" s="473">
        <v>163</v>
      </c>
      <c r="K9" s="461">
        <v>5.8</v>
      </c>
      <c r="L9" s="440">
        <v>159</v>
      </c>
      <c r="M9" s="438">
        <v>5.4</v>
      </c>
    </row>
    <row r="10" spans="1:13" ht="41.4">
      <c r="A10" s="374" t="s">
        <v>723</v>
      </c>
      <c r="B10" s="473">
        <v>1445</v>
      </c>
      <c r="C10" s="425">
        <v>51.5</v>
      </c>
      <c r="D10" s="437">
        <v>1516</v>
      </c>
      <c r="E10" s="438">
        <v>51.3</v>
      </c>
      <c r="F10" s="473">
        <v>489</v>
      </c>
      <c r="G10" s="461">
        <v>17.399999999999999</v>
      </c>
      <c r="H10" s="440">
        <v>630</v>
      </c>
      <c r="I10" s="438">
        <v>21.3</v>
      </c>
      <c r="J10" s="473">
        <v>823</v>
      </c>
      <c r="K10" s="461">
        <v>29.3</v>
      </c>
      <c r="L10" s="440">
        <v>793</v>
      </c>
      <c r="M10" s="438">
        <v>26.9</v>
      </c>
    </row>
    <row r="11" spans="1:13" ht="22.2" customHeight="1">
      <c r="A11" s="395" t="s">
        <v>724</v>
      </c>
      <c r="B11" s="460">
        <v>74</v>
      </c>
      <c r="C11" s="461">
        <v>2.6376759935840313</v>
      </c>
      <c r="D11" s="476">
        <v>55</v>
      </c>
      <c r="E11" s="438">
        <v>1.86</v>
      </c>
      <c r="F11" s="473">
        <v>7</v>
      </c>
      <c r="G11" s="461">
        <v>0.24950989128497592</v>
      </c>
      <c r="H11" s="409" t="s">
        <v>303</v>
      </c>
      <c r="I11" s="438" t="s">
        <v>303</v>
      </c>
      <c r="J11" s="473">
        <v>58</v>
      </c>
      <c r="K11" s="461">
        <v>2.0673676706469433</v>
      </c>
      <c r="L11" s="476">
        <v>52</v>
      </c>
      <c r="M11" s="438">
        <v>1.76</v>
      </c>
    </row>
    <row r="12" spans="1:13" ht="22.2" customHeight="1">
      <c r="A12" s="395" t="s">
        <v>725</v>
      </c>
      <c r="B12" s="460">
        <v>61</v>
      </c>
      <c r="C12" s="425">
        <v>2.1743004811976472</v>
      </c>
      <c r="D12" s="476">
        <v>53</v>
      </c>
      <c r="E12" s="438">
        <v>1.79</v>
      </c>
      <c r="F12" s="473">
        <v>4</v>
      </c>
      <c r="G12" s="461">
        <v>0.14257708073427194</v>
      </c>
      <c r="H12" s="409" t="s">
        <v>303</v>
      </c>
      <c r="I12" s="438" t="s">
        <v>303</v>
      </c>
      <c r="J12" s="473">
        <v>47</v>
      </c>
      <c r="K12" s="461">
        <v>1.6752806986276956</v>
      </c>
      <c r="L12" s="476">
        <v>50</v>
      </c>
      <c r="M12" s="438">
        <v>1.69</v>
      </c>
    </row>
    <row r="13" spans="1:13" ht="22.2" customHeight="1">
      <c r="A13" s="395" t="s">
        <v>726</v>
      </c>
      <c r="B13" s="460">
        <v>6</v>
      </c>
      <c r="C13" s="461">
        <v>0.21386562110140794</v>
      </c>
      <c r="D13" s="476">
        <v>1</v>
      </c>
      <c r="E13" s="438">
        <v>0.03</v>
      </c>
      <c r="F13" s="473">
        <v>2</v>
      </c>
      <c r="G13" s="461">
        <v>7.1288540367135972E-2</v>
      </c>
      <c r="H13" s="409" t="s">
        <v>303</v>
      </c>
      <c r="I13" s="438" t="s">
        <v>303</v>
      </c>
      <c r="J13" s="473">
        <v>5</v>
      </c>
      <c r="K13" s="461">
        <v>0.17822135091783994</v>
      </c>
      <c r="L13" s="476">
        <v>1</v>
      </c>
      <c r="M13" s="438">
        <v>0.03</v>
      </c>
    </row>
    <row r="14" spans="1:13" ht="22.2" customHeight="1">
      <c r="A14" s="374" t="s">
        <v>727</v>
      </c>
      <c r="B14" s="473">
        <v>1437</v>
      </c>
      <c r="C14" s="425">
        <v>51.2</v>
      </c>
      <c r="D14" s="437">
        <v>1748</v>
      </c>
      <c r="E14" s="438">
        <v>59.2</v>
      </c>
      <c r="F14" s="473">
        <v>201</v>
      </c>
      <c r="G14" s="461">
        <v>7.2</v>
      </c>
      <c r="H14" s="440">
        <v>258</v>
      </c>
      <c r="I14" s="438">
        <v>8.6999999999999993</v>
      </c>
      <c r="J14" s="473">
        <v>528</v>
      </c>
      <c r="K14" s="461">
        <v>18.8</v>
      </c>
      <c r="L14" s="440">
        <v>569</v>
      </c>
      <c r="M14" s="438">
        <v>19.3</v>
      </c>
    </row>
    <row r="15" spans="1:13" ht="22.2" customHeight="1">
      <c r="A15" s="374" t="s">
        <v>585</v>
      </c>
      <c r="B15" s="473">
        <v>2460</v>
      </c>
      <c r="C15" s="425">
        <v>87.7</v>
      </c>
      <c r="D15" s="437">
        <v>2378</v>
      </c>
      <c r="E15" s="438">
        <v>80.5</v>
      </c>
      <c r="F15" s="473">
        <v>908</v>
      </c>
      <c r="G15" s="461">
        <v>32.4</v>
      </c>
      <c r="H15" s="440">
        <v>849</v>
      </c>
      <c r="I15" s="438">
        <v>28.7</v>
      </c>
      <c r="J15" s="473">
        <v>933</v>
      </c>
      <c r="K15" s="461">
        <v>33.299999999999997</v>
      </c>
      <c r="L15" s="440">
        <v>830</v>
      </c>
      <c r="M15" s="438">
        <v>28.1</v>
      </c>
    </row>
    <row r="16" spans="1:13" ht="32.4" customHeight="1">
      <c r="A16" s="374" t="s">
        <v>728</v>
      </c>
      <c r="B16" s="473">
        <v>4016</v>
      </c>
      <c r="C16" s="425">
        <v>143.1</v>
      </c>
      <c r="D16" s="437">
        <v>3443</v>
      </c>
      <c r="E16" s="438">
        <v>116.6</v>
      </c>
      <c r="F16" s="473">
        <v>1019</v>
      </c>
      <c r="G16" s="461">
        <v>36.299999999999997</v>
      </c>
      <c r="H16" s="437">
        <v>1004</v>
      </c>
      <c r="I16" s="438">
        <v>34</v>
      </c>
      <c r="J16" s="473">
        <v>1401</v>
      </c>
      <c r="K16" s="461">
        <v>49.9</v>
      </c>
      <c r="L16" s="437">
        <v>1303</v>
      </c>
      <c r="M16" s="438">
        <v>44.1</v>
      </c>
    </row>
    <row r="17" spans="1:13" ht="22.2" customHeight="1">
      <c r="A17" s="374" t="s">
        <v>590</v>
      </c>
      <c r="B17" s="473">
        <v>865</v>
      </c>
      <c r="C17" s="425">
        <v>30.8</v>
      </c>
      <c r="D17" s="440">
        <v>891</v>
      </c>
      <c r="E17" s="438">
        <v>30.2</v>
      </c>
      <c r="F17" s="473">
        <v>688</v>
      </c>
      <c r="G17" s="461">
        <v>24.5</v>
      </c>
      <c r="H17" s="440">
        <v>699</v>
      </c>
      <c r="I17" s="438">
        <v>23.7</v>
      </c>
      <c r="J17" s="473">
        <v>102</v>
      </c>
      <c r="K17" s="461">
        <v>3.6</v>
      </c>
      <c r="L17" s="440">
        <v>118</v>
      </c>
      <c r="M17" s="438">
        <v>4</v>
      </c>
    </row>
    <row r="18" spans="1:13" ht="22.2" customHeight="1">
      <c r="A18" s="374" t="s">
        <v>591</v>
      </c>
      <c r="B18" s="473">
        <v>886</v>
      </c>
      <c r="C18" s="425">
        <v>31.6</v>
      </c>
      <c r="D18" s="440">
        <v>910</v>
      </c>
      <c r="E18" s="438">
        <v>30.8</v>
      </c>
      <c r="F18" s="473">
        <v>409</v>
      </c>
      <c r="G18" s="461">
        <v>14.6</v>
      </c>
      <c r="H18" s="440">
        <v>514</v>
      </c>
      <c r="I18" s="438">
        <v>17.399999999999999</v>
      </c>
      <c r="J18" s="473">
        <v>386</v>
      </c>
      <c r="K18" s="461">
        <v>13.8</v>
      </c>
      <c r="L18" s="440">
        <v>416</v>
      </c>
      <c r="M18" s="438">
        <v>14.1</v>
      </c>
    </row>
    <row r="19" spans="1:13" ht="22.2" customHeight="1">
      <c r="A19" s="395" t="s">
        <v>765</v>
      </c>
      <c r="B19" s="460">
        <v>29</v>
      </c>
      <c r="C19" s="425">
        <v>1.0336838353234716</v>
      </c>
      <c r="D19" s="476">
        <v>2</v>
      </c>
      <c r="E19" s="438">
        <v>7.0000000000000007E-2</v>
      </c>
      <c r="F19" s="473">
        <v>10</v>
      </c>
      <c r="G19" s="461">
        <v>0.35644270183567989</v>
      </c>
      <c r="H19" s="476">
        <v>2</v>
      </c>
      <c r="I19" s="438">
        <v>7.0000000000000007E-2</v>
      </c>
      <c r="J19" s="473">
        <v>15</v>
      </c>
      <c r="K19" s="461">
        <v>0.53466405275351991</v>
      </c>
      <c r="L19" s="476">
        <v>2</v>
      </c>
      <c r="M19" s="438">
        <v>7.0000000000000007E-2</v>
      </c>
    </row>
    <row r="20" spans="1:13" ht="22.2" customHeight="1">
      <c r="A20" s="395" t="s">
        <v>766</v>
      </c>
      <c r="B20" s="460">
        <v>22</v>
      </c>
      <c r="C20" s="425">
        <v>0.78417394403849583</v>
      </c>
      <c r="D20" s="460">
        <v>18</v>
      </c>
      <c r="E20" s="438">
        <v>0.6</v>
      </c>
      <c r="F20" s="473">
        <v>3</v>
      </c>
      <c r="G20" s="461">
        <v>0.10693281055070397</v>
      </c>
      <c r="H20" s="473">
        <v>8</v>
      </c>
      <c r="I20" s="438">
        <v>0.2</v>
      </c>
      <c r="J20" s="473">
        <v>15</v>
      </c>
      <c r="K20" s="461">
        <v>0.53466405275351991</v>
      </c>
      <c r="L20" s="473">
        <v>11</v>
      </c>
      <c r="M20" s="438">
        <v>0.3</v>
      </c>
    </row>
  </sheetData>
  <mergeCells count="12">
    <mergeCell ref="J4:K4"/>
    <mergeCell ref="L4:M4"/>
    <mergeCell ref="A1:M1"/>
    <mergeCell ref="A2:M2"/>
    <mergeCell ref="A3:A5"/>
    <mergeCell ref="B3:E3"/>
    <mergeCell ref="F3:I3"/>
    <mergeCell ref="J3:M3"/>
    <mergeCell ref="B4:C4"/>
    <mergeCell ref="D4:E4"/>
    <mergeCell ref="F4:G4"/>
    <mergeCell ref="H4:I4"/>
  </mergeCells>
  <printOptions horizontalCentered="1"/>
  <pageMargins left="0.59055118110236227" right="0.59055118110236227" top="0.39370078740157483" bottom="0.78740157480314965" header="0" footer="0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A1:M24"/>
  <sheetViews>
    <sheetView topLeftCell="A4" zoomScaleNormal="100" workbookViewId="0">
      <selection activeCell="M6" sqref="M6:M21"/>
    </sheetView>
  </sheetViews>
  <sheetFormatPr defaultColWidth="8.88671875" defaultRowHeight="13.2"/>
  <cols>
    <col min="1" max="1" width="33.5546875" style="345" customWidth="1"/>
    <col min="2" max="2" width="6.5546875" style="345" customWidth="1"/>
    <col min="3" max="3" width="8.88671875" style="345"/>
    <col min="4" max="4" width="6.5546875" style="345" customWidth="1"/>
    <col min="5" max="5" width="8.88671875" style="345"/>
    <col min="6" max="6" width="6.5546875" style="345" customWidth="1"/>
    <col min="7" max="7" width="8.88671875" style="345"/>
    <col min="8" max="8" width="6.5546875" style="345" customWidth="1"/>
    <col min="9" max="9" width="8.88671875" style="345"/>
    <col min="10" max="10" width="6.5546875" style="345" customWidth="1"/>
    <col min="11" max="11" width="8.88671875" style="345"/>
    <col min="12" max="12" width="6.5546875" style="345" customWidth="1"/>
    <col min="13" max="16384" width="8.88671875" style="345"/>
  </cols>
  <sheetData>
    <row r="1" spans="1:13" ht="17.399999999999999" customHeight="1">
      <c r="A1" s="1135" t="s">
        <v>774</v>
      </c>
      <c r="B1" s="1135"/>
      <c r="C1" s="1135"/>
      <c r="D1" s="1135"/>
      <c r="E1" s="1135"/>
      <c r="F1" s="1135"/>
      <c r="G1" s="1135"/>
      <c r="H1" s="1135"/>
      <c r="I1" s="1135"/>
      <c r="J1" s="1135"/>
      <c r="K1" s="1135"/>
      <c r="L1" s="1135"/>
      <c r="M1" s="1135"/>
    </row>
    <row r="2" spans="1:13" ht="13.2" customHeight="1">
      <c r="A2" s="1155" t="s">
        <v>781</v>
      </c>
      <c r="B2" s="1155"/>
      <c r="C2" s="1155"/>
      <c r="D2" s="1155"/>
      <c r="E2" s="1155"/>
      <c r="F2" s="1155"/>
      <c r="G2" s="1155"/>
      <c r="H2" s="1155"/>
      <c r="I2" s="1155"/>
      <c r="J2" s="1155"/>
      <c r="K2" s="1155"/>
      <c r="L2" s="1155"/>
      <c r="M2" s="1155"/>
    </row>
    <row r="3" spans="1:13" ht="26.4" customHeight="1">
      <c r="A3" s="1141" t="s">
        <v>717</v>
      </c>
      <c r="B3" s="1148" t="s">
        <v>763</v>
      </c>
      <c r="C3" s="1149"/>
      <c r="D3" s="1149"/>
      <c r="E3" s="1150"/>
      <c r="F3" s="1148" t="s">
        <v>703</v>
      </c>
      <c r="G3" s="1149"/>
      <c r="H3" s="1149"/>
      <c r="I3" s="1150"/>
      <c r="J3" s="1148" t="s">
        <v>704</v>
      </c>
      <c r="K3" s="1149"/>
      <c r="L3" s="1149"/>
      <c r="M3" s="1150"/>
    </row>
    <row r="4" spans="1:13" ht="16.2" customHeight="1">
      <c r="A4" s="1141"/>
      <c r="B4" s="1143">
        <v>2019</v>
      </c>
      <c r="C4" s="1144"/>
      <c r="D4" s="1143">
        <v>2020</v>
      </c>
      <c r="E4" s="1144"/>
      <c r="F4" s="1143">
        <v>2019</v>
      </c>
      <c r="G4" s="1144"/>
      <c r="H4" s="1143">
        <v>2020</v>
      </c>
      <c r="I4" s="1144"/>
      <c r="J4" s="1143">
        <v>2019</v>
      </c>
      <c r="K4" s="1144"/>
      <c r="L4" s="1143">
        <v>2020</v>
      </c>
      <c r="M4" s="1144"/>
    </row>
    <row r="5" spans="1:13" ht="30" customHeight="1">
      <c r="A5" s="1141"/>
      <c r="B5" s="372" t="s">
        <v>764</v>
      </c>
      <c r="C5" s="372" t="s">
        <v>719</v>
      </c>
      <c r="D5" s="372" t="s">
        <v>764</v>
      </c>
      <c r="E5" s="372" t="s">
        <v>719</v>
      </c>
      <c r="F5" s="372" t="s">
        <v>764</v>
      </c>
      <c r="G5" s="372" t="s">
        <v>719</v>
      </c>
      <c r="H5" s="372" t="s">
        <v>764</v>
      </c>
      <c r="I5" s="372" t="s">
        <v>719</v>
      </c>
      <c r="J5" s="372" t="s">
        <v>764</v>
      </c>
      <c r="K5" s="372" t="s">
        <v>719</v>
      </c>
      <c r="L5" s="372" t="s">
        <v>764</v>
      </c>
      <c r="M5" s="372" t="s">
        <v>719</v>
      </c>
    </row>
    <row r="6" spans="1:13" ht="17.25" customHeight="1">
      <c r="A6" s="436" t="s">
        <v>601</v>
      </c>
      <c r="B6" s="477">
        <v>19691</v>
      </c>
      <c r="C6" s="478">
        <v>701.9</v>
      </c>
      <c r="D6" s="479">
        <v>13502</v>
      </c>
      <c r="E6" s="480">
        <v>457.2</v>
      </c>
      <c r="F6" s="477">
        <v>18333</v>
      </c>
      <c r="G6" s="478">
        <v>653.5</v>
      </c>
      <c r="H6" s="479">
        <v>12517</v>
      </c>
      <c r="I6" s="480">
        <v>423.8</v>
      </c>
      <c r="J6" s="481">
        <v>789</v>
      </c>
      <c r="K6" s="480">
        <v>28.1</v>
      </c>
      <c r="L6" s="482">
        <v>790</v>
      </c>
      <c r="M6" s="480">
        <v>26.8</v>
      </c>
    </row>
    <row r="7" spans="1:13" ht="17.25" customHeight="1">
      <c r="A7" s="395" t="s">
        <v>738</v>
      </c>
      <c r="B7" s="437">
        <v>194</v>
      </c>
      <c r="C7" s="438">
        <v>6.9149884156121901</v>
      </c>
      <c r="D7" s="483">
        <v>165</v>
      </c>
      <c r="E7" s="480">
        <v>5.59</v>
      </c>
      <c r="F7" s="437">
        <v>194</v>
      </c>
      <c r="G7" s="438">
        <v>6.9149884156121901</v>
      </c>
      <c r="H7" s="483">
        <v>165</v>
      </c>
      <c r="I7" s="480">
        <v>5.59</v>
      </c>
      <c r="J7" s="437">
        <v>133</v>
      </c>
      <c r="K7" s="480">
        <v>4.7406879344145425</v>
      </c>
      <c r="L7" s="483">
        <v>78</v>
      </c>
      <c r="M7" s="480">
        <v>2.64</v>
      </c>
    </row>
    <row r="8" spans="1:13" ht="49.2" customHeight="1">
      <c r="A8" s="395" t="s">
        <v>739</v>
      </c>
      <c r="B8" s="437">
        <v>58</v>
      </c>
      <c r="C8" s="438">
        <v>2.0673676706469433</v>
      </c>
      <c r="D8" s="437">
        <v>34</v>
      </c>
      <c r="E8" s="480">
        <v>1.2</v>
      </c>
      <c r="F8" s="437">
        <v>7</v>
      </c>
      <c r="G8" s="438">
        <v>0.24950989128497592</v>
      </c>
      <c r="H8" s="437">
        <v>7</v>
      </c>
      <c r="I8" s="480">
        <v>0.2</v>
      </c>
      <c r="J8" s="437">
        <v>34</v>
      </c>
      <c r="K8" s="480">
        <v>1.2119051862413117</v>
      </c>
      <c r="L8" s="437">
        <v>24</v>
      </c>
      <c r="M8" s="480">
        <v>0.8</v>
      </c>
    </row>
    <row r="9" spans="1:13" ht="17.25" customHeight="1">
      <c r="A9" s="395" t="s">
        <v>740</v>
      </c>
      <c r="B9" s="437">
        <v>525</v>
      </c>
      <c r="C9" s="438">
        <v>18.713241846373197</v>
      </c>
      <c r="D9" s="483">
        <v>435</v>
      </c>
      <c r="E9" s="480">
        <v>14.73</v>
      </c>
      <c r="F9" s="437">
        <v>66</v>
      </c>
      <c r="G9" s="438">
        <v>2.3525218321154875</v>
      </c>
      <c r="H9" s="483">
        <v>54</v>
      </c>
      <c r="I9" s="480">
        <v>1.83</v>
      </c>
      <c r="J9" s="437">
        <v>402</v>
      </c>
      <c r="K9" s="480">
        <v>14.328996613794333</v>
      </c>
      <c r="L9" s="483">
        <v>381</v>
      </c>
      <c r="M9" s="480">
        <v>12.9</v>
      </c>
    </row>
    <row r="10" spans="1:13" ht="17.25" customHeight="1">
      <c r="A10" s="436" t="s">
        <v>604</v>
      </c>
      <c r="B10" s="477">
        <v>2987</v>
      </c>
      <c r="C10" s="438">
        <v>106.5</v>
      </c>
      <c r="D10" s="479">
        <v>3555</v>
      </c>
      <c r="E10" s="480">
        <v>120.4</v>
      </c>
      <c r="F10" s="477">
        <v>1612</v>
      </c>
      <c r="G10" s="438">
        <v>57.5</v>
      </c>
      <c r="H10" s="479">
        <v>2051</v>
      </c>
      <c r="I10" s="480">
        <v>69.5</v>
      </c>
      <c r="J10" s="481">
        <v>1030</v>
      </c>
      <c r="K10" s="480">
        <v>36.700000000000003</v>
      </c>
      <c r="L10" s="482">
        <v>948</v>
      </c>
      <c r="M10" s="480">
        <v>32.1</v>
      </c>
    </row>
    <row r="11" spans="1:13" ht="24">
      <c r="A11" s="395" t="s">
        <v>768</v>
      </c>
      <c r="B11" s="437">
        <v>46</v>
      </c>
      <c r="C11" s="438">
        <v>1.6396364284441276</v>
      </c>
      <c r="D11" s="483">
        <v>57</v>
      </c>
      <c r="E11" s="480">
        <v>1.93</v>
      </c>
      <c r="F11" s="437">
        <v>17</v>
      </c>
      <c r="G11" s="438">
        <v>0.60595259312065586</v>
      </c>
      <c r="H11" s="483">
        <v>23</v>
      </c>
      <c r="I11" s="480">
        <v>0.78</v>
      </c>
      <c r="J11" s="437">
        <v>29</v>
      </c>
      <c r="K11" s="480">
        <v>1.0336838353234716</v>
      </c>
      <c r="L11" s="483">
        <v>40</v>
      </c>
      <c r="M11" s="480">
        <v>1.35</v>
      </c>
    </row>
    <row r="12" spans="1:13" ht="17.25" customHeight="1">
      <c r="A12" s="395" t="s">
        <v>742</v>
      </c>
      <c r="B12" s="437">
        <v>9</v>
      </c>
      <c r="C12" s="438">
        <v>0.32079843165211192</v>
      </c>
      <c r="D12" s="483">
        <v>9</v>
      </c>
      <c r="E12" s="480">
        <v>0.3</v>
      </c>
      <c r="F12" s="437">
        <v>1</v>
      </c>
      <c r="G12" s="438">
        <v>3.5644270183567986E-2</v>
      </c>
      <c r="H12" s="483">
        <v>1</v>
      </c>
      <c r="I12" s="480">
        <v>0.03</v>
      </c>
      <c r="J12" s="437">
        <v>1</v>
      </c>
      <c r="K12" s="480">
        <v>3.5644270183567986E-2</v>
      </c>
      <c r="L12" s="483">
        <v>7</v>
      </c>
      <c r="M12" s="480">
        <v>0.24</v>
      </c>
    </row>
    <row r="13" spans="1:13" ht="17.25" customHeight="1">
      <c r="A13" s="395" t="s">
        <v>743</v>
      </c>
      <c r="B13" s="437">
        <v>12</v>
      </c>
      <c r="C13" s="438">
        <v>0.42773124220281589</v>
      </c>
      <c r="D13" s="483">
        <v>6</v>
      </c>
      <c r="E13" s="480">
        <v>0.2</v>
      </c>
      <c r="F13" s="437">
        <v>6</v>
      </c>
      <c r="G13" s="438">
        <v>0.21386562110140794</v>
      </c>
      <c r="H13" s="483">
        <v>3</v>
      </c>
      <c r="I13" s="480">
        <v>0.1</v>
      </c>
      <c r="J13" s="437">
        <v>4</v>
      </c>
      <c r="K13" s="480">
        <v>0.14257708073427194</v>
      </c>
      <c r="L13" s="483">
        <v>4</v>
      </c>
      <c r="M13" s="480">
        <v>0.14000000000000001</v>
      </c>
    </row>
    <row r="14" spans="1:13" ht="17.25" customHeight="1">
      <c r="A14" s="436" t="s">
        <v>605</v>
      </c>
      <c r="B14" s="477">
        <v>1734</v>
      </c>
      <c r="C14" s="478">
        <v>61.8</v>
      </c>
      <c r="D14" s="479">
        <v>2191</v>
      </c>
      <c r="E14" s="480">
        <v>74.2</v>
      </c>
      <c r="F14" s="477">
        <v>932</v>
      </c>
      <c r="G14" s="478">
        <v>33.200000000000003</v>
      </c>
      <c r="H14" s="479">
        <v>1183</v>
      </c>
      <c r="I14" s="480">
        <v>40.1</v>
      </c>
      <c r="J14" s="481">
        <v>359</v>
      </c>
      <c r="K14" s="480">
        <v>12.8</v>
      </c>
      <c r="L14" s="482">
        <v>338</v>
      </c>
      <c r="M14" s="480">
        <v>11.4</v>
      </c>
    </row>
    <row r="15" spans="1:13" ht="28.95" customHeight="1">
      <c r="A15" s="436" t="s">
        <v>606</v>
      </c>
      <c r="B15" s="477">
        <v>4000</v>
      </c>
      <c r="C15" s="478">
        <v>142.6</v>
      </c>
      <c r="D15" s="479">
        <v>3586</v>
      </c>
      <c r="E15" s="480">
        <v>121.4</v>
      </c>
      <c r="F15" s="477">
        <v>2024</v>
      </c>
      <c r="G15" s="478">
        <v>72.099999999999994</v>
      </c>
      <c r="H15" s="479">
        <v>1859</v>
      </c>
      <c r="I15" s="480">
        <v>62.9</v>
      </c>
      <c r="J15" s="481">
        <v>1619</v>
      </c>
      <c r="K15" s="480">
        <v>57.7</v>
      </c>
      <c r="L15" s="479">
        <v>1438</v>
      </c>
      <c r="M15" s="480">
        <v>48.7</v>
      </c>
    </row>
    <row r="16" spans="1:13" ht="17.25" customHeight="1">
      <c r="A16" s="436" t="s">
        <v>607</v>
      </c>
      <c r="B16" s="477">
        <v>1510</v>
      </c>
      <c r="C16" s="478">
        <v>53.8</v>
      </c>
      <c r="D16" s="479">
        <v>1599</v>
      </c>
      <c r="E16" s="480">
        <v>54.1</v>
      </c>
      <c r="F16" s="481">
        <v>895</v>
      </c>
      <c r="G16" s="478">
        <v>31.9</v>
      </c>
      <c r="H16" s="482">
        <v>924</v>
      </c>
      <c r="I16" s="480">
        <v>31.3</v>
      </c>
      <c r="J16" s="481">
        <v>481</v>
      </c>
      <c r="K16" s="480">
        <v>17.100000000000001</v>
      </c>
      <c r="L16" s="482">
        <v>549</v>
      </c>
      <c r="M16" s="480">
        <v>18.600000000000001</v>
      </c>
    </row>
    <row r="17" spans="1:13" ht="26.4">
      <c r="A17" s="436" t="s">
        <v>760</v>
      </c>
      <c r="B17" s="481">
        <v>21</v>
      </c>
      <c r="C17" s="478">
        <v>1.5</v>
      </c>
      <c r="D17" s="482">
        <v>41</v>
      </c>
      <c r="E17" s="480">
        <v>2.8</v>
      </c>
      <c r="F17" s="481">
        <v>10</v>
      </c>
      <c r="G17" s="478">
        <v>0.7</v>
      </c>
      <c r="H17" s="482">
        <v>32</v>
      </c>
      <c r="I17" s="480">
        <v>2.2000000000000002</v>
      </c>
      <c r="J17" s="481">
        <v>4</v>
      </c>
      <c r="K17" s="480">
        <v>0.3</v>
      </c>
      <c r="L17" s="482">
        <v>22</v>
      </c>
      <c r="M17" s="480">
        <v>1.5</v>
      </c>
    </row>
    <row r="18" spans="1:13" ht="31.2" customHeight="1">
      <c r="A18" s="436" t="s">
        <v>769</v>
      </c>
      <c r="B18" s="409" t="s">
        <v>303</v>
      </c>
      <c r="C18" s="409" t="s">
        <v>303</v>
      </c>
      <c r="D18" s="409" t="s">
        <v>303</v>
      </c>
      <c r="E18" s="480" t="s">
        <v>303</v>
      </c>
      <c r="F18" s="409" t="s">
        <v>303</v>
      </c>
      <c r="G18" s="409" t="s">
        <v>303</v>
      </c>
      <c r="H18" s="409" t="s">
        <v>303</v>
      </c>
      <c r="I18" s="480" t="s">
        <v>303</v>
      </c>
      <c r="J18" s="409" t="s">
        <v>303</v>
      </c>
      <c r="K18" s="480" t="s">
        <v>303</v>
      </c>
      <c r="L18" s="409" t="s">
        <v>303</v>
      </c>
      <c r="M18" s="480" t="s">
        <v>303</v>
      </c>
    </row>
    <row r="19" spans="1:13" ht="17.25" customHeight="1">
      <c r="A19" s="436" t="s">
        <v>609</v>
      </c>
      <c r="B19" s="481">
        <v>497</v>
      </c>
      <c r="C19" s="478">
        <v>17.7</v>
      </c>
      <c r="D19" s="482">
        <v>481</v>
      </c>
      <c r="E19" s="480">
        <v>16.3</v>
      </c>
      <c r="F19" s="481">
        <v>29</v>
      </c>
      <c r="G19" s="478">
        <v>1</v>
      </c>
      <c r="H19" s="482">
        <v>25</v>
      </c>
      <c r="I19" s="480">
        <v>0.8</v>
      </c>
      <c r="J19" s="481">
        <v>305</v>
      </c>
      <c r="K19" s="480">
        <v>10.9</v>
      </c>
      <c r="L19" s="482">
        <v>281</v>
      </c>
      <c r="M19" s="480">
        <v>9.5</v>
      </c>
    </row>
    <row r="20" spans="1:13" ht="17.25" customHeight="1">
      <c r="A20" s="436" t="s">
        <v>746</v>
      </c>
      <c r="B20" s="477">
        <v>3132</v>
      </c>
      <c r="C20" s="478">
        <v>111.6</v>
      </c>
      <c r="D20" s="479">
        <v>2461</v>
      </c>
      <c r="E20" s="480">
        <v>83.3</v>
      </c>
      <c r="F20" s="477">
        <v>3132</v>
      </c>
      <c r="G20" s="478">
        <v>111.6</v>
      </c>
      <c r="H20" s="479">
        <v>2461</v>
      </c>
      <c r="I20" s="480">
        <v>83.3</v>
      </c>
      <c r="J20" s="481">
        <v>47</v>
      </c>
      <c r="K20" s="480">
        <v>1.7</v>
      </c>
      <c r="L20" s="482">
        <v>44</v>
      </c>
      <c r="M20" s="480">
        <v>1.5</v>
      </c>
    </row>
    <row r="21" spans="1:13" ht="17.25" customHeight="1">
      <c r="A21" s="484" t="s">
        <v>612</v>
      </c>
      <c r="B21" s="409" t="s">
        <v>303</v>
      </c>
      <c r="C21" s="409" t="s">
        <v>303</v>
      </c>
      <c r="D21" s="482">
        <v>320</v>
      </c>
      <c r="E21" s="480">
        <v>10.8</v>
      </c>
      <c r="F21" s="409" t="s">
        <v>303</v>
      </c>
      <c r="G21" s="409" t="s">
        <v>303</v>
      </c>
      <c r="H21" s="482">
        <v>320</v>
      </c>
      <c r="I21" s="480">
        <v>10.8</v>
      </c>
      <c r="J21" s="409" t="s">
        <v>303</v>
      </c>
      <c r="K21" s="480" t="s">
        <v>303</v>
      </c>
      <c r="L21" s="482">
        <v>37</v>
      </c>
      <c r="M21" s="480">
        <v>1.3</v>
      </c>
    </row>
    <row r="22" spans="1:13" ht="17.25" customHeight="1">
      <c r="A22" s="467" t="s">
        <v>770</v>
      </c>
      <c r="B22" s="485">
        <v>46504</v>
      </c>
      <c r="C22" s="486">
        <v>1657.6</v>
      </c>
      <c r="D22" s="487">
        <v>40394</v>
      </c>
      <c r="E22" s="488">
        <v>1367.8</v>
      </c>
      <c r="F22" s="485">
        <v>32106</v>
      </c>
      <c r="G22" s="486">
        <v>1144.4000000000001</v>
      </c>
      <c r="H22" s="487">
        <v>26629</v>
      </c>
      <c r="I22" s="489">
        <v>901.7</v>
      </c>
      <c r="J22" s="485">
        <v>9182</v>
      </c>
      <c r="K22" s="490">
        <v>327.3</v>
      </c>
      <c r="L22" s="487">
        <v>8813</v>
      </c>
      <c r="M22" s="489">
        <v>298.39999999999998</v>
      </c>
    </row>
    <row r="23" spans="1:13" ht="13.8">
      <c r="A23" s="1156" t="s">
        <v>782</v>
      </c>
      <c r="B23" s="1156"/>
      <c r="C23" s="1156"/>
      <c r="D23" s="1156"/>
      <c r="E23" s="1156"/>
      <c r="F23" s="1156"/>
      <c r="G23" s="1156"/>
      <c r="H23" s="1156"/>
      <c r="I23" s="1156"/>
      <c r="J23" s="1156"/>
      <c r="K23" s="1156"/>
      <c r="L23" s="1156"/>
      <c r="M23" s="1156"/>
    </row>
    <row r="24" spans="1:13" ht="13.8">
      <c r="A24" s="1156" t="s">
        <v>783</v>
      </c>
      <c r="B24" s="1156"/>
      <c r="C24" s="1156"/>
      <c r="D24" s="1156"/>
      <c r="E24" s="1156"/>
      <c r="F24" s="1156"/>
      <c r="G24" s="1156"/>
      <c r="H24" s="1156"/>
      <c r="I24" s="1156"/>
      <c r="J24" s="1156"/>
      <c r="K24" s="1156"/>
      <c r="L24" s="1156"/>
      <c r="M24" s="1156"/>
    </row>
  </sheetData>
  <mergeCells count="14">
    <mergeCell ref="J4:K4"/>
    <mergeCell ref="L4:M4"/>
    <mergeCell ref="A23:M23"/>
    <mergeCell ref="A24:M24"/>
    <mergeCell ref="A1:M1"/>
    <mergeCell ref="A2:M2"/>
    <mergeCell ref="A3:A5"/>
    <mergeCell ref="B3:E3"/>
    <mergeCell ref="F3:I3"/>
    <mergeCell ref="J3:M3"/>
    <mergeCell ref="B4:C4"/>
    <mergeCell ref="D4:E4"/>
    <mergeCell ref="F4:G4"/>
    <mergeCell ref="H4:I4"/>
  </mergeCells>
  <printOptions horizontalCentered="1"/>
  <pageMargins left="0.59055118110236227" right="0.59055118110236227" top="0.39370078740157483" bottom="0.78740157480314965" header="0" footer="0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>
  <dimension ref="A1:F30"/>
  <sheetViews>
    <sheetView zoomScaleNormal="100" workbookViewId="0">
      <selection activeCell="I12" sqref="I12"/>
    </sheetView>
  </sheetViews>
  <sheetFormatPr defaultColWidth="9.109375" defaultRowHeight="15.6"/>
  <cols>
    <col min="1" max="1" width="5.6640625" style="509" customWidth="1"/>
    <col min="2" max="2" width="37.109375" style="491" customWidth="1"/>
    <col min="3" max="3" width="12.6640625" style="491" customWidth="1"/>
    <col min="4" max="4" width="12" style="491" customWidth="1"/>
    <col min="5" max="5" width="10.5546875" style="491" customWidth="1"/>
    <col min="6" max="6" width="10.33203125" style="491" customWidth="1"/>
    <col min="7" max="16384" width="9.109375" style="491"/>
  </cols>
  <sheetData>
    <row r="1" spans="1:6" ht="32.4" customHeight="1">
      <c r="A1" s="1158" t="s">
        <v>784</v>
      </c>
      <c r="B1" s="1158"/>
      <c r="C1" s="1158"/>
      <c r="D1" s="1158"/>
      <c r="E1" s="1158"/>
      <c r="F1" s="1158"/>
    </row>
    <row r="2" spans="1:6" s="493" customFormat="1" ht="28.95" customHeight="1">
      <c r="A2" s="218" t="s">
        <v>785</v>
      </c>
      <c r="B2" s="1111" t="s">
        <v>786</v>
      </c>
      <c r="C2" s="1111"/>
      <c r="D2" s="1111"/>
      <c r="E2" s="87">
        <v>2019</v>
      </c>
      <c r="F2" s="492">
        <v>2020</v>
      </c>
    </row>
    <row r="3" spans="1:6" ht="18.600000000000001" customHeight="1">
      <c r="A3" s="494" t="s">
        <v>787</v>
      </c>
      <c r="B3" s="1159" t="s">
        <v>788</v>
      </c>
      <c r="C3" s="1159"/>
      <c r="D3" s="1159"/>
      <c r="E3" s="175">
        <v>242</v>
      </c>
      <c r="F3" s="175">
        <v>248</v>
      </c>
    </row>
    <row r="4" spans="1:6" s="498" customFormat="1" ht="18.600000000000001" customHeight="1">
      <c r="A4" s="495"/>
      <c r="B4" s="1160" t="s">
        <v>789</v>
      </c>
      <c r="C4" s="1160"/>
      <c r="D4" s="1160"/>
      <c r="E4" s="496">
        <v>3</v>
      </c>
      <c r="F4" s="497">
        <v>3.05</v>
      </c>
    </row>
    <row r="5" spans="1:6" s="498" customFormat="1" ht="18.600000000000001" customHeight="1">
      <c r="A5" s="495"/>
      <c r="B5" s="1160" t="s">
        <v>790</v>
      </c>
      <c r="C5" s="1160"/>
      <c r="D5" s="1160"/>
      <c r="E5" s="496">
        <v>1.9</v>
      </c>
      <c r="F5" s="496">
        <v>1.5</v>
      </c>
    </row>
    <row r="6" spans="1:6" ht="29.4" customHeight="1">
      <c r="A6" s="499" t="s">
        <v>791</v>
      </c>
      <c r="B6" s="1157" t="s">
        <v>792</v>
      </c>
      <c r="C6" s="1157"/>
      <c r="D6" s="1157"/>
      <c r="E6" s="69">
        <v>215</v>
      </c>
      <c r="F6" s="69">
        <v>236</v>
      </c>
    </row>
    <row r="7" spans="1:6" s="498" customFormat="1" ht="18.600000000000001" customHeight="1">
      <c r="A7" s="495"/>
      <c r="B7" s="1160" t="s">
        <v>789</v>
      </c>
      <c r="C7" s="1160"/>
      <c r="D7" s="1160"/>
      <c r="E7" s="497">
        <v>2.7</v>
      </c>
      <c r="F7" s="497">
        <v>2.9</v>
      </c>
    </row>
    <row r="8" spans="1:6" ht="18.600000000000001" customHeight="1">
      <c r="A8" s="501" t="s">
        <v>793</v>
      </c>
      <c r="B8" s="1157" t="s">
        <v>794</v>
      </c>
      <c r="C8" s="1157"/>
      <c r="D8" s="1157"/>
      <c r="E8" s="69">
        <v>338</v>
      </c>
      <c r="F8" s="69">
        <v>331</v>
      </c>
    </row>
    <row r="9" spans="1:6" ht="18.600000000000001" customHeight="1">
      <c r="A9" s="494" t="s">
        <v>202</v>
      </c>
      <c r="B9" s="1159" t="s">
        <v>795</v>
      </c>
      <c r="C9" s="1159"/>
      <c r="D9" s="1159"/>
      <c r="E9" s="502">
        <v>169</v>
      </c>
      <c r="F9" s="502">
        <v>176</v>
      </c>
    </row>
    <row r="10" spans="1:6" s="498" customFormat="1" ht="18.600000000000001" customHeight="1">
      <c r="A10" s="495"/>
      <c r="B10" s="1160" t="s">
        <v>796</v>
      </c>
      <c r="C10" s="1160"/>
      <c r="D10" s="1160"/>
      <c r="E10" s="497">
        <v>8.6</v>
      </c>
      <c r="F10" s="497">
        <v>8.8000000000000007</v>
      </c>
    </row>
    <row r="11" spans="1:6" s="498" customFormat="1" ht="18.600000000000001" customHeight="1">
      <c r="A11" s="495"/>
      <c r="B11" s="1160" t="s">
        <v>797</v>
      </c>
      <c r="C11" s="1160"/>
      <c r="D11" s="1160"/>
      <c r="E11" s="497">
        <v>5.8</v>
      </c>
      <c r="F11" s="497">
        <v>4.5999999999999996</v>
      </c>
    </row>
    <row r="12" spans="1:6" ht="27.6" customHeight="1">
      <c r="A12" s="499" t="s">
        <v>798</v>
      </c>
      <c r="B12" s="1157" t="s">
        <v>799</v>
      </c>
      <c r="C12" s="1157"/>
      <c r="D12" s="1157"/>
      <c r="E12" s="503">
        <v>162</v>
      </c>
      <c r="F12" s="503">
        <v>163</v>
      </c>
    </row>
    <row r="13" spans="1:6" s="498" customFormat="1" ht="19.95" customHeight="1">
      <c r="A13" s="495"/>
      <c r="B13" s="1160" t="s">
        <v>796</v>
      </c>
      <c r="C13" s="1160"/>
      <c r="D13" s="1160"/>
      <c r="E13" s="497">
        <v>8.1999999999999993</v>
      </c>
      <c r="F13" s="497">
        <v>8.1999999999999993</v>
      </c>
    </row>
    <row r="14" spans="1:6" ht="19.95" customHeight="1">
      <c r="A14" s="501" t="s">
        <v>800</v>
      </c>
      <c r="B14" s="1157" t="s">
        <v>801</v>
      </c>
      <c r="C14" s="1157"/>
      <c r="D14" s="1157"/>
      <c r="E14" s="69">
        <v>211</v>
      </c>
      <c r="F14" s="69">
        <v>213</v>
      </c>
    </row>
    <row r="15" spans="1:6" ht="19.95" customHeight="1">
      <c r="A15" s="494" t="s">
        <v>205</v>
      </c>
      <c r="B15" s="1159" t="s">
        <v>802</v>
      </c>
      <c r="C15" s="1159"/>
      <c r="D15" s="1159"/>
      <c r="E15" s="69">
        <v>23</v>
      </c>
      <c r="F15" s="69">
        <v>20</v>
      </c>
    </row>
    <row r="16" spans="1:6" s="498" customFormat="1" ht="18.600000000000001" customHeight="1">
      <c r="A16" s="495"/>
      <c r="B16" s="1160" t="s">
        <v>803</v>
      </c>
      <c r="C16" s="1160"/>
      <c r="D16" s="1160"/>
      <c r="E16" s="496">
        <v>0.23</v>
      </c>
      <c r="F16" s="496">
        <v>0.2</v>
      </c>
    </row>
    <row r="17" spans="1:6" ht="29.4" customHeight="1">
      <c r="A17" s="501" t="s">
        <v>804</v>
      </c>
      <c r="B17" s="1157" t="s">
        <v>805</v>
      </c>
      <c r="C17" s="1157"/>
      <c r="D17" s="1157"/>
      <c r="E17" s="69">
        <v>21</v>
      </c>
      <c r="F17" s="69">
        <v>23</v>
      </c>
    </row>
    <row r="18" spans="1:6" s="498" customFormat="1" ht="29.4" customHeight="1">
      <c r="A18" s="495"/>
      <c r="B18" s="1160" t="s">
        <v>806</v>
      </c>
      <c r="C18" s="1160"/>
      <c r="D18" s="1160"/>
      <c r="E18" s="496">
        <v>0.2</v>
      </c>
      <c r="F18" s="496">
        <v>0.2</v>
      </c>
    </row>
    <row r="19" spans="1:6" ht="30.6" customHeight="1">
      <c r="A19" s="501" t="s">
        <v>807</v>
      </c>
      <c r="B19" s="1157" t="s">
        <v>808</v>
      </c>
      <c r="C19" s="1157"/>
      <c r="D19" s="1157"/>
      <c r="E19" s="69">
        <v>24</v>
      </c>
      <c r="F19" s="69">
        <v>22</v>
      </c>
    </row>
    <row r="20" spans="1:6" ht="24" customHeight="1">
      <c r="A20" s="504"/>
      <c r="B20" s="505"/>
      <c r="C20" s="505"/>
      <c r="D20" s="505"/>
      <c r="E20" s="505"/>
      <c r="F20" s="505"/>
    </row>
    <row r="21" spans="1:6" ht="37.950000000000003" customHeight="1">
      <c r="A21" s="1163" t="s">
        <v>809</v>
      </c>
      <c r="B21" s="1163"/>
      <c r="C21" s="1163"/>
      <c r="D21" s="1163"/>
      <c r="E21" s="1163"/>
      <c r="F21" s="1163"/>
    </row>
    <row r="22" spans="1:6">
      <c r="A22" s="1164" t="s">
        <v>810</v>
      </c>
      <c r="B22" s="1164"/>
      <c r="C22" s="1165">
        <v>2019</v>
      </c>
      <c r="D22" s="1166"/>
      <c r="E22" s="1165">
        <v>2020</v>
      </c>
      <c r="F22" s="1166"/>
    </row>
    <row r="23" spans="1:6" ht="38.4" customHeight="1">
      <c r="A23" s="1164"/>
      <c r="B23" s="1164"/>
      <c r="C23" s="506" t="s">
        <v>811</v>
      </c>
      <c r="D23" s="506" t="s">
        <v>812</v>
      </c>
      <c r="E23" s="506" t="s">
        <v>811</v>
      </c>
      <c r="F23" s="506" t="s">
        <v>812</v>
      </c>
    </row>
    <row r="24" spans="1:6" ht="24.6" customHeight="1">
      <c r="A24" s="1167" t="s">
        <v>813</v>
      </c>
      <c r="B24" s="1167"/>
      <c r="C24" s="507">
        <v>163435</v>
      </c>
      <c r="D24" s="507">
        <v>139364</v>
      </c>
      <c r="E24" s="507">
        <v>171770</v>
      </c>
      <c r="F24" s="507">
        <v>68425</v>
      </c>
    </row>
    <row r="25" spans="1:6" ht="21.6" customHeight="1">
      <c r="A25" s="1167" t="s">
        <v>814</v>
      </c>
      <c r="B25" s="1167"/>
      <c r="C25" s="507">
        <v>22333</v>
      </c>
      <c r="D25" s="507">
        <v>20614</v>
      </c>
      <c r="E25" s="507">
        <v>21612</v>
      </c>
      <c r="F25" s="507">
        <v>11630</v>
      </c>
    </row>
    <row r="26" spans="1:6" ht="36.6" customHeight="1">
      <c r="A26" s="1167" t="s">
        <v>815</v>
      </c>
      <c r="B26" s="1167"/>
      <c r="C26" s="507">
        <v>10152</v>
      </c>
      <c r="D26" s="507">
        <v>9687</v>
      </c>
      <c r="E26" s="507">
        <v>10827</v>
      </c>
      <c r="F26" s="507">
        <v>5826</v>
      </c>
    </row>
    <row r="27" spans="1:6" ht="32.4" customHeight="1">
      <c r="A27" s="1167" t="s">
        <v>816</v>
      </c>
      <c r="B27" s="1167"/>
      <c r="C27" s="508">
        <v>400584</v>
      </c>
      <c r="D27" s="508">
        <v>352080</v>
      </c>
      <c r="E27" s="508">
        <v>279855</v>
      </c>
      <c r="F27" s="508">
        <v>135953</v>
      </c>
    </row>
    <row r="28" spans="1:6" ht="48.6" customHeight="1">
      <c r="A28" s="1168" t="s">
        <v>817</v>
      </c>
      <c r="B28" s="1168"/>
      <c r="C28" s="1161">
        <v>426.7</v>
      </c>
      <c r="D28" s="1162"/>
      <c r="E28" s="1161">
        <v>427.4</v>
      </c>
      <c r="F28" s="1162"/>
    </row>
    <row r="29" spans="1:6" ht="30" customHeight="1">
      <c r="A29" s="1167" t="s">
        <v>818</v>
      </c>
      <c r="B29" s="1167"/>
      <c r="C29" s="1169">
        <v>2913011</v>
      </c>
      <c r="D29" s="1170"/>
      <c r="E29" s="1169">
        <v>1667646</v>
      </c>
      <c r="F29" s="1170"/>
    </row>
    <row r="30" spans="1:6" ht="30.6" customHeight="1">
      <c r="A30" s="1167" t="s">
        <v>819</v>
      </c>
      <c r="B30" s="1167"/>
      <c r="C30" s="1161">
        <v>41.4</v>
      </c>
      <c r="D30" s="1162"/>
      <c r="E30" s="1161">
        <v>30.7</v>
      </c>
      <c r="F30" s="1162"/>
    </row>
  </sheetData>
  <mergeCells count="36">
    <mergeCell ref="A29:B29"/>
    <mergeCell ref="C29:D29"/>
    <mergeCell ref="E29:F29"/>
    <mergeCell ref="A30:B30"/>
    <mergeCell ref="C30:D30"/>
    <mergeCell ref="E30:F30"/>
    <mergeCell ref="E28:F28"/>
    <mergeCell ref="B19:D19"/>
    <mergeCell ref="A21:F21"/>
    <mergeCell ref="A22:B23"/>
    <mergeCell ref="C22:D22"/>
    <mergeCell ref="E22:F22"/>
    <mergeCell ref="A24:B24"/>
    <mergeCell ref="A25:B25"/>
    <mergeCell ref="A26:B26"/>
    <mergeCell ref="A27:B27"/>
    <mergeCell ref="A28:B28"/>
    <mergeCell ref="C28:D28"/>
    <mergeCell ref="B18:D18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6:D6"/>
    <mergeCell ref="A1:F1"/>
    <mergeCell ref="B2:D2"/>
    <mergeCell ref="B3:D3"/>
    <mergeCell ref="B4:D4"/>
    <mergeCell ref="B5:D5"/>
  </mergeCells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H31"/>
  <sheetViews>
    <sheetView zoomScaleNormal="100" workbookViewId="0">
      <selection activeCell="I12" sqref="I12"/>
    </sheetView>
  </sheetViews>
  <sheetFormatPr defaultColWidth="8.88671875" defaultRowHeight="13.2"/>
  <cols>
    <col min="1" max="1" width="32.6640625" style="511" customWidth="1"/>
    <col min="2" max="2" width="7.5546875" style="511" customWidth="1"/>
    <col min="3" max="3" width="12.109375" style="510" customWidth="1"/>
    <col min="4" max="4" width="10.6640625" style="510" customWidth="1"/>
    <col min="5" max="5" width="7.33203125" style="510" customWidth="1"/>
    <col min="6" max="6" width="10.33203125" style="511" customWidth="1"/>
    <col min="7" max="7" width="10.88671875" style="511" customWidth="1"/>
    <col min="8" max="16384" width="8.88671875" style="511"/>
  </cols>
  <sheetData>
    <row r="1" spans="1:8" ht="23.4" customHeight="1">
      <c r="A1" s="1172" t="s">
        <v>820</v>
      </c>
      <c r="B1" s="1172"/>
      <c r="C1" s="1172"/>
      <c r="D1" s="1172"/>
      <c r="E1" s="1172"/>
      <c r="F1" s="1172"/>
      <c r="G1" s="1172"/>
      <c r="H1" s="510"/>
    </row>
    <row r="2" spans="1:8" ht="22.2" customHeight="1">
      <c r="A2" s="1173" t="s">
        <v>821</v>
      </c>
      <c r="B2" s="1173"/>
      <c r="C2" s="1173"/>
      <c r="D2" s="1173"/>
      <c r="E2" s="1173"/>
      <c r="F2" s="1173"/>
      <c r="G2" s="1173"/>
      <c r="H2" s="510"/>
    </row>
    <row r="3" spans="1:8" ht="22.2" customHeight="1">
      <c r="A3" s="1174" t="s">
        <v>822</v>
      </c>
      <c r="B3" s="1175"/>
      <c r="C3" s="1175"/>
      <c r="D3" s="1175"/>
      <c r="E3" s="1176"/>
      <c r="F3" s="512">
        <v>2019</v>
      </c>
      <c r="G3" s="512">
        <v>2020</v>
      </c>
      <c r="H3" s="510"/>
    </row>
    <row r="4" spans="1:8" ht="25.95" customHeight="1">
      <c r="A4" s="1177" t="s">
        <v>823</v>
      </c>
      <c r="B4" s="1177"/>
      <c r="C4" s="1177"/>
      <c r="D4" s="1177"/>
      <c r="E4" s="1177"/>
      <c r="F4" s="513">
        <v>34</v>
      </c>
      <c r="G4" s="513">
        <v>30</v>
      </c>
      <c r="H4" s="510"/>
    </row>
    <row r="5" spans="1:8" ht="21" customHeight="1">
      <c r="A5" s="1171" t="s">
        <v>824</v>
      </c>
      <c r="B5" s="1171"/>
      <c r="C5" s="1171"/>
      <c r="D5" s="1171"/>
      <c r="E5" s="1171"/>
      <c r="F5" s="514">
        <v>186911</v>
      </c>
      <c r="G5" s="514">
        <v>124786</v>
      </c>
      <c r="H5" s="515"/>
    </row>
    <row r="6" spans="1:8" ht="32.4" customHeight="1">
      <c r="A6" s="1171" t="s">
        <v>825</v>
      </c>
      <c r="B6" s="1171"/>
      <c r="C6" s="1171"/>
      <c r="D6" s="1171"/>
      <c r="E6" s="1171"/>
      <c r="F6" s="514">
        <v>4961</v>
      </c>
      <c r="G6" s="514">
        <v>3301</v>
      </c>
      <c r="H6" s="515"/>
    </row>
    <row r="7" spans="1:8" ht="22.2" customHeight="1">
      <c r="A7" s="1177" t="s">
        <v>826</v>
      </c>
      <c r="B7" s="1177"/>
      <c r="C7" s="1177"/>
      <c r="D7" s="1177"/>
      <c r="E7" s="1177"/>
      <c r="F7" s="513">
        <v>166</v>
      </c>
      <c r="G7" s="516">
        <v>148</v>
      </c>
      <c r="H7" s="510"/>
    </row>
    <row r="8" spans="1:8" ht="22.2" customHeight="1">
      <c r="A8" s="1177" t="s">
        <v>827</v>
      </c>
      <c r="B8" s="1177"/>
      <c r="C8" s="1177"/>
      <c r="D8" s="1177"/>
      <c r="E8" s="1177"/>
      <c r="F8" s="516">
        <v>38082</v>
      </c>
      <c r="G8" s="516">
        <v>19996</v>
      </c>
      <c r="H8" s="515"/>
    </row>
    <row r="9" spans="1:8" ht="19.95" customHeight="1">
      <c r="A9" s="1171" t="s">
        <v>828</v>
      </c>
      <c r="B9" s="1171"/>
      <c r="C9" s="1171"/>
      <c r="D9" s="1171"/>
      <c r="E9" s="1171"/>
      <c r="F9" s="517">
        <v>8819</v>
      </c>
      <c r="G9" s="517">
        <v>2909</v>
      </c>
      <c r="H9" s="515"/>
    </row>
    <row r="10" spans="1:8" ht="19.95" customHeight="1">
      <c r="A10" s="1171" t="s">
        <v>829</v>
      </c>
      <c r="B10" s="1171"/>
      <c r="C10" s="1171"/>
      <c r="D10" s="1171"/>
      <c r="E10" s="1171"/>
      <c r="F10" s="514">
        <v>1309</v>
      </c>
      <c r="G10" s="514">
        <v>25</v>
      </c>
      <c r="H10" s="510"/>
    </row>
    <row r="11" spans="1:8" ht="19.95" customHeight="1">
      <c r="A11" s="1171" t="s">
        <v>830</v>
      </c>
      <c r="B11" s="1171"/>
      <c r="C11" s="1171"/>
      <c r="D11" s="1171"/>
      <c r="E11" s="1171"/>
      <c r="F11" s="514">
        <v>340</v>
      </c>
      <c r="G11" s="514"/>
      <c r="H11" s="510"/>
    </row>
    <row r="12" spans="1:8" ht="19.95" customHeight="1">
      <c r="A12" s="1171" t="s">
        <v>831</v>
      </c>
      <c r="B12" s="1171"/>
      <c r="C12" s="1171"/>
      <c r="D12" s="1171"/>
      <c r="E12" s="1171"/>
      <c r="F12" s="514">
        <v>9280</v>
      </c>
      <c r="G12" s="514">
        <v>4594</v>
      </c>
      <c r="H12" s="515"/>
    </row>
    <row r="13" spans="1:8" ht="19.95" customHeight="1">
      <c r="A13" s="1171" t="s">
        <v>832</v>
      </c>
      <c r="B13" s="1171"/>
      <c r="C13" s="1171"/>
      <c r="D13" s="1171"/>
      <c r="E13" s="1171"/>
      <c r="F13" s="514">
        <v>1492</v>
      </c>
      <c r="G13" s="514">
        <v>11</v>
      </c>
      <c r="H13" s="510"/>
    </row>
    <row r="14" spans="1:8" ht="19.95" customHeight="1">
      <c r="A14" s="1171" t="s">
        <v>833</v>
      </c>
      <c r="B14" s="1171"/>
      <c r="C14" s="1171"/>
      <c r="D14" s="1171"/>
      <c r="E14" s="1171"/>
      <c r="F14" s="514">
        <v>2945</v>
      </c>
      <c r="G14" s="514">
        <v>1644</v>
      </c>
      <c r="H14" s="515"/>
    </row>
    <row r="15" spans="1:8" ht="19.95" customHeight="1">
      <c r="A15" s="1171" t="s">
        <v>834</v>
      </c>
      <c r="B15" s="1171"/>
      <c r="C15" s="1171"/>
      <c r="D15" s="1171"/>
      <c r="E15" s="1171"/>
      <c r="F15" s="514">
        <v>3493</v>
      </c>
      <c r="G15" s="514">
        <v>3394</v>
      </c>
      <c r="H15" s="515"/>
    </row>
    <row r="16" spans="1:8" ht="19.95" customHeight="1">
      <c r="A16" s="1171" t="s">
        <v>835</v>
      </c>
      <c r="B16" s="1171"/>
      <c r="C16" s="1171"/>
      <c r="D16" s="1171"/>
      <c r="E16" s="1171"/>
      <c r="F16" s="514">
        <v>3746</v>
      </c>
      <c r="G16" s="514">
        <v>6666</v>
      </c>
      <c r="H16" s="515"/>
    </row>
    <row r="17" spans="1:8" ht="38.4" customHeight="1">
      <c r="A17" s="1171" t="s">
        <v>836</v>
      </c>
      <c r="B17" s="1171"/>
      <c r="C17" s="1171"/>
      <c r="D17" s="1171"/>
      <c r="E17" s="1171"/>
      <c r="F17" s="514">
        <v>602</v>
      </c>
      <c r="G17" s="514">
        <v>694</v>
      </c>
      <c r="H17" s="515"/>
    </row>
    <row r="18" spans="1:8" ht="38.4" customHeight="1">
      <c r="A18" s="1171" t="s">
        <v>837</v>
      </c>
      <c r="B18" s="1171"/>
      <c r="C18" s="1171"/>
      <c r="D18" s="1171"/>
      <c r="E18" s="1171"/>
      <c r="F18" s="514">
        <v>49</v>
      </c>
      <c r="G18" s="514">
        <v>59</v>
      </c>
      <c r="H18" s="515"/>
    </row>
    <row r="19" spans="1:8" ht="18" customHeight="1">
      <c r="A19" s="1171" t="s">
        <v>838</v>
      </c>
      <c r="B19" s="1171"/>
      <c r="C19" s="1171"/>
      <c r="D19" s="1171"/>
      <c r="E19" s="1171"/>
      <c r="F19" s="518">
        <v>6007</v>
      </c>
      <c r="G19" s="519">
        <v>0</v>
      </c>
      <c r="H19" s="515"/>
    </row>
    <row r="20" spans="1:8" ht="19.2" customHeight="1">
      <c r="A20" s="1171" t="s">
        <v>839</v>
      </c>
      <c r="B20" s="1171"/>
      <c r="C20" s="1171"/>
      <c r="D20" s="1171"/>
      <c r="E20" s="1171"/>
      <c r="F20" s="514">
        <v>4142</v>
      </c>
      <c r="G20" s="514">
        <v>1503</v>
      </c>
      <c r="H20" s="515"/>
    </row>
    <row r="21" spans="1:8" ht="20.399999999999999" customHeight="1">
      <c r="A21" s="1171" t="s">
        <v>840</v>
      </c>
      <c r="B21" s="1171"/>
      <c r="C21" s="1171"/>
      <c r="D21" s="1171"/>
      <c r="E21" s="1171"/>
      <c r="F21" s="514">
        <v>53837</v>
      </c>
      <c r="G21" s="514">
        <v>17502</v>
      </c>
      <c r="H21" s="515"/>
    </row>
    <row r="22" spans="1:8" ht="33" customHeight="1">
      <c r="A22" s="1178" t="s">
        <v>841</v>
      </c>
      <c r="B22" s="1178"/>
      <c r="C22" s="1178"/>
      <c r="D22" s="1178"/>
      <c r="E22" s="1178"/>
      <c r="F22" s="1178"/>
      <c r="G22" s="1178"/>
    </row>
    <row r="23" spans="1:8" ht="15.6">
      <c r="A23" s="1179" t="s">
        <v>822</v>
      </c>
      <c r="B23" s="1180">
        <v>2019</v>
      </c>
      <c r="C23" s="1180"/>
      <c r="D23" s="1180"/>
      <c r="E23" s="1180">
        <v>2020</v>
      </c>
      <c r="F23" s="1180"/>
      <c r="G23" s="1180"/>
    </row>
    <row r="24" spans="1:8" ht="43.5" customHeight="1">
      <c r="A24" s="1179"/>
      <c r="B24" s="520" t="s">
        <v>46</v>
      </c>
      <c r="C24" s="520" t="s">
        <v>842</v>
      </c>
      <c r="D24" s="521" t="s">
        <v>843</v>
      </c>
      <c r="E24" s="520" t="s">
        <v>46</v>
      </c>
      <c r="F24" s="520" t="s">
        <v>842</v>
      </c>
      <c r="G24" s="521" t="s">
        <v>843</v>
      </c>
    </row>
    <row r="25" spans="1:8" ht="24" customHeight="1">
      <c r="A25" s="522" t="s">
        <v>844</v>
      </c>
      <c r="B25" s="523">
        <v>6</v>
      </c>
      <c r="C25" s="523">
        <v>12792</v>
      </c>
      <c r="D25" s="523">
        <v>9737</v>
      </c>
      <c r="E25" s="523">
        <v>6</v>
      </c>
      <c r="F25" s="523">
        <v>4908</v>
      </c>
      <c r="G25" s="523">
        <v>3701</v>
      </c>
    </row>
    <row r="26" spans="1:8" ht="24" customHeight="1">
      <c r="A26" s="524" t="s">
        <v>845</v>
      </c>
      <c r="B26" s="525">
        <v>1</v>
      </c>
      <c r="C26" s="525">
        <v>1296</v>
      </c>
      <c r="D26" s="525">
        <v>1160</v>
      </c>
      <c r="E26" s="525">
        <v>1</v>
      </c>
      <c r="F26" s="525">
        <v>287</v>
      </c>
      <c r="G26" s="525">
        <v>265</v>
      </c>
    </row>
    <row r="27" spans="1:8" ht="24" customHeight="1">
      <c r="A27" s="524" t="s">
        <v>846</v>
      </c>
      <c r="B27" s="525">
        <v>1</v>
      </c>
      <c r="C27" s="525">
        <v>1406</v>
      </c>
      <c r="D27" s="525">
        <v>1039</v>
      </c>
      <c r="E27" s="525">
        <v>1</v>
      </c>
      <c r="F27" s="525">
        <v>289</v>
      </c>
      <c r="G27" s="525">
        <v>226</v>
      </c>
    </row>
    <row r="28" spans="1:8" ht="24" customHeight="1">
      <c r="A28" s="524" t="s">
        <v>847</v>
      </c>
      <c r="B28" s="525">
        <v>1</v>
      </c>
      <c r="C28" s="525">
        <v>2482</v>
      </c>
      <c r="D28" s="525">
        <v>2233</v>
      </c>
      <c r="E28" s="525">
        <v>1</v>
      </c>
      <c r="F28" s="525">
        <v>1321</v>
      </c>
      <c r="G28" s="525">
        <v>1176</v>
      </c>
    </row>
    <row r="29" spans="1:8" ht="24" customHeight="1">
      <c r="A29" s="524" t="s">
        <v>848</v>
      </c>
      <c r="B29" s="525">
        <v>1</v>
      </c>
      <c r="C29" s="525">
        <v>1075</v>
      </c>
      <c r="D29" s="525">
        <v>906</v>
      </c>
      <c r="E29" s="525">
        <v>1</v>
      </c>
      <c r="F29" s="525">
        <v>422</v>
      </c>
      <c r="G29" s="525">
        <v>312</v>
      </c>
    </row>
    <row r="30" spans="1:8" ht="24" customHeight="1">
      <c r="A30" s="524" t="s">
        <v>849</v>
      </c>
      <c r="B30" s="525">
        <v>1</v>
      </c>
      <c r="C30" s="525">
        <v>1997</v>
      </c>
      <c r="D30" s="525">
        <v>1279</v>
      </c>
      <c r="E30" s="525">
        <v>1</v>
      </c>
      <c r="F30" s="525">
        <v>1455</v>
      </c>
      <c r="G30" s="525">
        <v>905</v>
      </c>
    </row>
    <row r="31" spans="1:8" ht="24" customHeight="1">
      <c r="A31" s="524" t="s">
        <v>850</v>
      </c>
      <c r="B31" s="525">
        <v>1</v>
      </c>
      <c r="C31" s="525">
        <v>4536</v>
      </c>
      <c r="D31" s="525">
        <v>3120</v>
      </c>
      <c r="E31" s="525">
        <v>1</v>
      </c>
      <c r="F31" s="525">
        <v>1134</v>
      </c>
      <c r="G31" s="525">
        <v>817</v>
      </c>
    </row>
  </sheetData>
  <mergeCells count="25">
    <mergeCell ref="A19:E19"/>
    <mergeCell ref="A20:E20"/>
    <mergeCell ref="A21:E21"/>
    <mergeCell ref="A22:G22"/>
    <mergeCell ref="A23:A24"/>
    <mergeCell ref="B23:D23"/>
    <mergeCell ref="E23:G23"/>
    <mergeCell ref="A18:E18"/>
    <mergeCell ref="A7:E7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6:E6"/>
    <mergeCell ref="A1:G1"/>
    <mergeCell ref="A2:G2"/>
    <mergeCell ref="A3:E3"/>
    <mergeCell ref="A4:E4"/>
    <mergeCell ref="A5:E5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>
  <dimension ref="B1:O23"/>
  <sheetViews>
    <sheetView zoomScaleNormal="100" workbookViewId="0">
      <selection activeCell="B1" sqref="B1:J1"/>
    </sheetView>
  </sheetViews>
  <sheetFormatPr defaultColWidth="8.88671875" defaultRowHeight="14.4"/>
  <cols>
    <col min="1" max="1" width="8.88671875" style="527"/>
    <col min="2" max="2" width="14.33203125" style="527" customWidth="1"/>
    <col min="3" max="3" width="12.88671875" style="527" customWidth="1"/>
    <col min="4" max="4" width="15.88671875" style="527" customWidth="1"/>
    <col min="5" max="5" width="10.44140625" style="527" customWidth="1"/>
    <col min="6" max="6" width="11.88671875" style="527" customWidth="1"/>
    <col min="7" max="7" width="12" style="527" customWidth="1"/>
    <col min="8" max="8" width="13.6640625" style="527" customWidth="1"/>
    <col min="9" max="10" width="11.33203125" style="527" customWidth="1"/>
    <col min="11" max="13" width="9.109375" style="527" customWidth="1"/>
    <col min="14" max="16384" width="8.88671875" style="527"/>
  </cols>
  <sheetData>
    <row r="1" spans="2:15" ht="30.6" customHeight="1">
      <c r="B1" s="1181" t="s">
        <v>851</v>
      </c>
      <c r="C1" s="1181"/>
      <c r="D1" s="1181"/>
      <c r="E1" s="1181"/>
      <c r="F1" s="1181"/>
      <c r="G1" s="1181"/>
      <c r="H1" s="1181"/>
      <c r="I1" s="1181"/>
      <c r="J1" s="1181"/>
      <c r="K1" s="526"/>
      <c r="L1" s="526"/>
      <c r="M1" s="526"/>
      <c r="N1" s="526"/>
      <c r="O1" s="526"/>
    </row>
    <row r="2" spans="2:15" ht="16.2" customHeight="1">
      <c r="B2" s="1182" t="s">
        <v>852</v>
      </c>
      <c r="C2" s="1182"/>
      <c r="D2" s="1182"/>
      <c r="E2" s="1182"/>
      <c r="F2" s="1182"/>
      <c r="G2" s="1182"/>
      <c r="H2" s="1182"/>
      <c r="I2" s="1182"/>
      <c r="J2" s="1182"/>
      <c r="K2" s="526"/>
      <c r="L2" s="526"/>
      <c r="M2" s="526"/>
      <c r="N2" s="526"/>
      <c r="O2" s="526"/>
    </row>
    <row r="3" spans="2:15" ht="15.6">
      <c r="B3" s="1183" t="s">
        <v>853</v>
      </c>
      <c r="C3" s="1185">
        <v>2019</v>
      </c>
      <c r="D3" s="1186"/>
      <c r="E3" s="1186"/>
      <c r="F3" s="1187"/>
      <c r="G3" s="1185">
        <v>2020</v>
      </c>
      <c r="H3" s="1186"/>
      <c r="I3" s="1186"/>
      <c r="J3" s="1187"/>
      <c r="K3" s="526"/>
      <c r="L3" s="526"/>
      <c r="M3" s="526"/>
      <c r="N3" s="526"/>
      <c r="O3" s="526"/>
    </row>
    <row r="4" spans="2:15" ht="41.4">
      <c r="B4" s="1184"/>
      <c r="C4" s="528" t="s">
        <v>854</v>
      </c>
      <c r="D4" s="528" t="s">
        <v>855</v>
      </c>
      <c r="E4" s="528" t="s">
        <v>856</v>
      </c>
      <c r="F4" s="528" t="s">
        <v>857</v>
      </c>
      <c r="G4" s="528" t="s">
        <v>854</v>
      </c>
      <c r="H4" s="528" t="s">
        <v>855</v>
      </c>
      <c r="I4" s="528" t="s">
        <v>856</v>
      </c>
      <c r="J4" s="528" t="s">
        <v>857</v>
      </c>
      <c r="K4" s="526"/>
      <c r="L4" s="526"/>
      <c r="M4" s="526"/>
      <c r="N4" s="526"/>
      <c r="O4" s="526"/>
    </row>
    <row r="5" spans="2:15" ht="15.6">
      <c r="B5" s="529" t="s">
        <v>234</v>
      </c>
      <c r="C5" s="530">
        <v>118841</v>
      </c>
      <c r="D5" s="530">
        <v>68957</v>
      </c>
      <c r="E5" s="530">
        <v>63742</v>
      </c>
      <c r="F5" s="530">
        <v>92.4</v>
      </c>
      <c r="G5" s="530">
        <v>333756</v>
      </c>
      <c r="H5" s="530">
        <v>78410</v>
      </c>
      <c r="I5" s="530">
        <v>25068</v>
      </c>
      <c r="J5" s="531" t="s">
        <v>858</v>
      </c>
      <c r="K5" s="526"/>
      <c r="L5" s="526"/>
      <c r="M5" s="526"/>
      <c r="N5" s="526"/>
      <c r="O5" s="526"/>
    </row>
    <row r="6" spans="2:15" ht="15.6">
      <c r="B6" s="529" t="s">
        <v>859</v>
      </c>
      <c r="C6" s="530">
        <v>140906</v>
      </c>
      <c r="D6" s="530">
        <v>95118</v>
      </c>
      <c r="E6" s="530">
        <v>95634</v>
      </c>
      <c r="F6" s="530">
        <v>100.5</v>
      </c>
      <c r="G6" s="530">
        <v>432182</v>
      </c>
      <c r="H6" s="530">
        <v>98731</v>
      </c>
      <c r="I6" s="530">
        <v>39583</v>
      </c>
      <c r="J6" s="530">
        <v>40.1</v>
      </c>
      <c r="K6" s="526"/>
      <c r="L6" s="526"/>
      <c r="M6" s="526"/>
      <c r="N6" s="526"/>
      <c r="O6" s="526"/>
    </row>
    <row r="7" spans="2:15" ht="22.95" customHeight="1">
      <c r="B7" s="529" t="s">
        <v>46</v>
      </c>
      <c r="C7" s="530">
        <v>259747</v>
      </c>
      <c r="D7" s="530">
        <v>164075</v>
      </c>
      <c r="E7" s="530">
        <v>159376</v>
      </c>
      <c r="F7" s="530">
        <v>97.1</v>
      </c>
      <c r="G7" s="530">
        <v>765938</v>
      </c>
      <c r="H7" s="530">
        <v>177141</v>
      </c>
      <c r="I7" s="530">
        <v>64651</v>
      </c>
      <c r="J7" s="530">
        <v>36.5</v>
      </c>
      <c r="K7" s="526"/>
      <c r="L7" s="526"/>
      <c r="M7" s="532"/>
      <c r="N7" s="526"/>
      <c r="O7" s="526"/>
    </row>
    <row r="8" spans="2:15" ht="7.95" customHeight="1">
      <c r="B8" s="533"/>
      <c r="C8" s="534"/>
      <c r="D8" s="535"/>
      <c r="E8" s="535"/>
      <c r="F8" s="535"/>
      <c r="G8" s="534"/>
      <c r="H8" s="534"/>
      <c r="I8" s="535"/>
      <c r="J8" s="535"/>
      <c r="K8" s="526"/>
      <c r="L8" s="526"/>
      <c r="M8" s="532"/>
      <c r="N8" s="526"/>
      <c r="O8" s="526"/>
    </row>
    <row r="9" spans="2:15" ht="30" customHeight="1">
      <c r="B9" s="1181" t="s">
        <v>851</v>
      </c>
      <c r="C9" s="1181"/>
      <c r="D9" s="1181"/>
      <c r="E9" s="1181"/>
      <c r="F9" s="1181"/>
      <c r="G9" s="1181"/>
      <c r="H9" s="1181"/>
      <c r="I9" s="1181"/>
      <c r="J9" s="1181"/>
      <c r="K9" s="526"/>
      <c r="L9" s="526"/>
      <c r="M9" s="532"/>
      <c r="N9" s="526"/>
      <c r="O9" s="526"/>
    </row>
    <row r="10" spans="2:15" ht="18" customHeight="1">
      <c r="B10" s="1182" t="s">
        <v>860</v>
      </c>
      <c r="C10" s="1182"/>
      <c r="D10" s="1182"/>
      <c r="E10" s="1182"/>
      <c r="F10" s="1182"/>
      <c r="G10" s="1182"/>
      <c r="H10" s="1182"/>
      <c r="I10" s="1182"/>
      <c r="J10" s="1182"/>
      <c r="K10" s="526"/>
      <c r="L10" s="526"/>
      <c r="M10" s="532"/>
      <c r="N10" s="526"/>
      <c r="O10" s="526"/>
    </row>
    <row r="11" spans="2:15" ht="15.6">
      <c r="B11" s="1183" t="s">
        <v>853</v>
      </c>
      <c r="C11" s="1185">
        <v>2019</v>
      </c>
      <c r="D11" s="1186"/>
      <c r="E11" s="1186"/>
      <c r="F11" s="1187"/>
      <c r="G11" s="1185">
        <v>2020</v>
      </c>
      <c r="H11" s="1186"/>
      <c r="I11" s="1186"/>
      <c r="J11" s="1187"/>
      <c r="K11" s="526"/>
      <c r="L11" s="526"/>
      <c r="M11" s="532"/>
      <c r="N11" s="526"/>
      <c r="O11" s="526"/>
    </row>
    <row r="12" spans="2:15" ht="41.4">
      <c r="B12" s="1184"/>
      <c r="C12" s="528" t="s">
        <v>854</v>
      </c>
      <c r="D12" s="528" t="s">
        <v>855</v>
      </c>
      <c r="E12" s="528" t="s">
        <v>856</v>
      </c>
      <c r="F12" s="528" t="s">
        <v>857</v>
      </c>
      <c r="G12" s="528" t="s">
        <v>854</v>
      </c>
      <c r="H12" s="528" t="s">
        <v>855</v>
      </c>
      <c r="I12" s="528" t="s">
        <v>856</v>
      </c>
      <c r="J12" s="528" t="s">
        <v>857</v>
      </c>
      <c r="K12" s="526"/>
      <c r="L12" s="526"/>
      <c r="M12" s="532"/>
      <c r="N12" s="526"/>
      <c r="O12" s="526"/>
    </row>
    <row r="13" spans="2:15" ht="15.6">
      <c r="B13" s="529" t="s">
        <v>234</v>
      </c>
      <c r="C13" s="530">
        <v>65117</v>
      </c>
      <c r="D13" s="530">
        <v>17380</v>
      </c>
      <c r="E13" s="530">
        <v>11049</v>
      </c>
      <c r="F13" s="530">
        <v>63.6</v>
      </c>
      <c r="G13" s="530" t="s">
        <v>303</v>
      </c>
      <c r="H13" s="530" t="s">
        <v>303</v>
      </c>
      <c r="I13" s="530" t="s">
        <v>303</v>
      </c>
      <c r="J13" s="531" t="s">
        <v>303</v>
      </c>
      <c r="K13" s="526"/>
      <c r="L13" s="526"/>
      <c r="M13" s="532"/>
      <c r="N13" s="526"/>
      <c r="O13" s="526"/>
    </row>
    <row r="14" spans="2:15" ht="15.6">
      <c r="B14" s="529" t="s">
        <v>859</v>
      </c>
      <c r="C14" s="530">
        <v>89087</v>
      </c>
      <c r="D14" s="530">
        <v>27156</v>
      </c>
      <c r="E14" s="530">
        <v>22699</v>
      </c>
      <c r="F14" s="530">
        <v>83.6</v>
      </c>
      <c r="G14" s="530" t="s">
        <v>303</v>
      </c>
      <c r="H14" s="530" t="s">
        <v>303</v>
      </c>
      <c r="I14" s="530" t="s">
        <v>303</v>
      </c>
      <c r="J14" s="530" t="s">
        <v>303</v>
      </c>
      <c r="K14" s="526"/>
      <c r="L14" s="526"/>
      <c r="M14" s="532"/>
      <c r="N14" s="526"/>
      <c r="O14" s="526"/>
    </row>
    <row r="15" spans="2:15" ht="22.95" customHeight="1">
      <c r="B15" s="529" t="s">
        <v>46</v>
      </c>
      <c r="C15" s="530">
        <v>154204</v>
      </c>
      <c r="D15" s="530">
        <v>44536</v>
      </c>
      <c r="E15" s="530">
        <v>33748</v>
      </c>
      <c r="F15" s="530">
        <v>75.8</v>
      </c>
      <c r="G15" s="530" t="s">
        <v>303</v>
      </c>
      <c r="H15" s="530" t="s">
        <v>303</v>
      </c>
      <c r="I15" s="530" t="s">
        <v>303</v>
      </c>
      <c r="J15" s="530" t="s">
        <v>303</v>
      </c>
      <c r="K15" s="526"/>
      <c r="L15" s="526"/>
      <c r="M15" s="526"/>
      <c r="N15" s="526"/>
      <c r="O15" s="526"/>
    </row>
    <row r="16" spans="2:15" ht="7.95" customHeight="1">
      <c r="B16" s="533"/>
      <c r="C16" s="534"/>
      <c r="D16" s="534"/>
      <c r="E16" s="535"/>
      <c r="F16" s="535"/>
      <c r="G16" s="534"/>
      <c r="H16" s="536"/>
      <c r="I16" s="526"/>
      <c r="J16" s="526"/>
      <c r="K16" s="526"/>
      <c r="L16" s="526"/>
      <c r="M16" s="526"/>
      <c r="N16" s="526"/>
      <c r="O16" s="526"/>
    </row>
    <row r="17" spans="2:15" ht="33" customHeight="1">
      <c r="B17" s="1181" t="s">
        <v>861</v>
      </c>
      <c r="C17" s="1181"/>
      <c r="D17" s="1181"/>
      <c r="E17" s="1181"/>
      <c r="F17" s="1181"/>
      <c r="G17" s="1181"/>
      <c r="H17" s="1181"/>
      <c r="I17" s="1181"/>
      <c r="J17" s="1181"/>
      <c r="K17" s="537"/>
      <c r="L17" s="537"/>
      <c r="M17" s="537"/>
      <c r="N17" s="537"/>
      <c r="O17" s="537"/>
    </row>
    <row r="18" spans="2:15" ht="13.95" customHeight="1">
      <c r="B18" s="1182" t="s">
        <v>862</v>
      </c>
      <c r="C18" s="1182"/>
      <c r="D18" s="1182"/>
      <c r="E18" s="1182"/>
      <c r="F18" s="1182"/>
      <c r="G18" s="1182"/>
      <c r="H18" s="1182"/>
      <c r="I18" s="1182"/>
      <c r="J18" s="1182"/>
      <c r="K18" s="526"/>
      <c r="L18" s="526"/>
      <c r="M18" s="526"/>
      <c r="N18" s="526"/>
      <c r="O18" s="526"/>
    </row>
    <row r="19" spans="2:15" ht="15.6">
      <c r="B19" s="1183" t="s">
        <v>853</v>
      </c>
      <c r="C19" s="1185">
        <v>2019</v>
      </c>
      <c r="D19" s="1186"/>
      <c r="E19" s="1186"/>
      <c r="F19" s="1187"/>
      <c r="G19" s="1185">
        <v>2020</v>
      </c>
      <c r="H19" s="1186"/>
      <c r="I19" s="1186"/>
      <c r="J19" s="1187"/>
      <c r="K19" s="537"/>
      <c r="L19" s="537"/>
      <c r="M19" s="537"/>
      <c r="N19" s="537"/>
      <c r="O19" s="537"/>
    </row>
    <row r="20" spans="2:15" ht="55.2">
      <c r="B20" s="1184"/>
      <c r="C20" s="528" t="s">
        <v>854</v>
      </c>
      <c r="D20" s="528" t="s">
        <v>863</v>
      </c>
      <c r="E20" s="528" t="s">
        <v>864</v>
      </c>
      <c r="F20" s="528" t="s">
        <v>857</v>
      </c>
      <c r="G20" s="528" t="s">
        <v>854</v>
      </c>
      <c r="H20" s="528" t="s">
        <v>863</v>
      </c>
      <c r="I20" s="528" t="s">
        <v>864</v>
      </c>
      <c r="J20" s="528" t="s">
        <v>857</v>
      </c>
      <c r="K20" s="537"/>
      <c r="L20" s="537"/>
      <c r="M20" s="537"/>
      <c r="N20" s="537"/>
      <c r="O20" s="537"/>
    </row>
    <row r="21" spans="2:15" ht="15.6">
      <c r="B21" s="530" t="s">
        <v>865</v>
      </c>
      <c r="C21" s="530">
        <v>317118</v>
      </c>
      <c r="D21" s="530">
        <v>57923</v>
      </c>
      <c r="E21" s="530">
        <v>48984</v>
      </c>
      <c r="F21" s="530">
        <v>84.6</v>
      </c>
      <c r="G21" s="530">
        <v>306626</v>
      </c>
      <c r="H21" s="530">
        <v>26305</v>
      </c>
      <c r="I21" s="530">
        <v>10614</v>
      </c>
      <c r="J21" s="531">
        <v>40.299999999999997</v>
      </c>
      <c r="K21" s="537"/>
      <c r="L21" s="537"/>
      <c r="M21" s="537"/>
      <c r="N21" s="537"/>
      <c r="O21" s="537"/>
    </row>
    <row r="22" spans="2:15" ht="15.6">
      <c r="B22" s="530" t="s">
        <v>48</v>
      </c>
      <c r="C22" s="530">
        <v>403481</v>
      </c>
      <c r="D22" s="530">
        <v>81807</v>
      </c>
      <c r="E22" s="530">
        <v>61454</v>
      </c>
      <c r="F22" s="530">
        <v>75.099999999999994</v>
      </c>
      <c r="G22" s="530">
        <v>403481</v>
      </c>
      <c r="H22" s="530">
        <v>34099</v>
      </c>
      <c r="I22" s="530">
        <v>13670</v>
      </c>
      <c r="J22" s="530">
        <v>40.1</v>
      </c>
      <c r="K22" s="537"/>
      <c r="L22" s="537"/>
      <c r="M22" s="537"/>
      <c r="N22" s="537"/>
      <c r="O22" s="537"/>
    </row>
    <row r="23" spans="2:15" ht="22.95" customHeight="1">
      <c r="B23" s="530" t="s">
        <v>46</v>
      </c>
      <c r="C23" s="530">
        <v>720599</v>
      </c>
      <c r="D23" s="530">
        <v>139730</v>
      </c>
      <c r="E23" s="530">
        <v>110438</v>
      </c>
      <c r="F23" s="530">
        <v>79</v>
      </c>
      <c r="G23" s="530">
        <v>710107</v>
      </c>
      <c r="H23" s="530">
        <v>60404</v>
      </c>
      <c r="I23" s="530">
        <v>24284</v>
      </c>
      <c r="J23" s="530">
        <v>40.200000000000003</v>
      </c>
      <c r="K23" s="537"/>
      <c r="L23" s="537"/>
      <c r="M23" s="537"/>
      <c r="N23" s="537"/>
      <c r="O23" s="537"/>
    </row>
  </sheetData>
  <mergeCells count="15">
    <mergeCell ref="B19:B20"/>
    <mergeCell ref="C19:F19"/>
    <mergeCell ref="G19:J19"/>
    <mergeCell ref="B10:J10"/>
    <mergeCell ref="B11:B12"/>
    <mergeCell ref="C11:F11"/>
    <mergeCell ref="G11:J11"/>
    <mergeCell ref="B17:J17"/>
    <mergeCell ref="B18:J18"/>
    <mergeCell ref="B9:J9"/>
    <mergeCell ref="B1:J1"/>
    <mergeCell ref="B2:J2"/>
    <mergeCell ref="B3:B4"/>
    <mergeCell ref="C3:F3"/>
    <mergeCell ref="G3:J3"/>
  </mergeCells>
  <printOptions horizontalCentered="1"/>
  <pageMargins left="0.59055118110236227" right="0.59055118110236227" top="0.39370078740157483" bottom="0.78740157480314965" header="0" footer="0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>
  <dimension ref="A1:P28"/>
  <sheetViews>
    <sheetView workbookViewId="0">
      <selection activeCell="M18" sqref="M18"/>
    </sheetView>
  </sheetViews>
  <sheetFormatPr defaultColWidth="8.88671875" defaultRowHeight="14.4"/>
  <cols>
    <col min="1" max="1" width="22.5546875" style="527" customWidth="1"/>
    <col min="2" max="10" width="6.88671875" style="527" customWidth="1"/>
    <col min="11" max="16384" width="8.88671875" style="527"/>
  </cols>
  <sheetData>
    <row r="1" spans="1:16" ht="27.6" customHeight="1">
      <c r="A1" s="1181" t="s">
        <v>866</v>
      </c>
      <c r="B1" s="1181"/>
      <c r="C1" s="1181"/>
      <c r="D1" s="1181"/>
      <c r="E1" s="1181"/>
      <c r="F1" s="1181"/>
      <c r="G1" s="1181"/>
      <c r="H1" s="1181"/>
      <c r="I1" s="1181"/>
      <c r="J1" s="1181"/>
    </row>
    <row r="2" spans="1:16" ht="15.6" customHeight="1">
      <c r="A2" s="1182" t="s">
        <v>867</v>
      </c>
      <c r="B2" s="1182"/>
      <c r="C2" s="1182"/>
      <c r="D2" s="1182"/>
      <c r="E2" s="1182"/>
      <c r="F2" s="1182"/>
      <c r="G2" s="1182"/>
      <c r="H2" s="1182"/>
      <c r="I2" s="1182"/>
      <c r="J2" s="1182"/>
    </row>
    <row r="3" spans="1:16" ht="15" customHeight="1">
      <c r="A3" s="1188" t="s">
        <v>868</v>
      </c>
      <c r="B3" s="1189">
        <v>2019</v>
      </c>
      <c r="C3" s="1189"/>
      <c r="D3" s="1189"/>
      <c r="E3" s="1189"/>
      <c r="F3" s="1189"/>
      <c r="G3" s="1190"/>
      <c r="H3" s="1191">
        <v>2020</v>
      </c>
      <c r="I3" s="1191"/>
      <c r="J3" s="1191"/>
    </row>
    <row r="4" spans="1:16" ht="40.200000000000003" customHeight="1">
      <c r="A4" s="1188"/>
      <c r="B4" s="1192" t="s">
        <v>869</v>
      </c>
      <c r="C4" s="1193"/>
      <c r="D4" s="1194" t="s">
        <v>870</v>
      </c>
      <c r="E4" s="1195"/>
      <c r="F4" s="1194" t="s">
        <v>871</v>
      </c>
      <c r="G4" s="1195"/>
      <c r="H4" s="538" t="s">
        <v>869</v>
      </c>
      <c r="I4" s="538" t="s">
        <v>870</v>
      </c>
      <c r="J4" s="539" t="s">
        <v>871</v>
      </c>
      <c r="P4" s="540"/>
    </row>
    <row r="5" spans="1:16" ht="16.95" customHeight="1">
      <c r="A5" s="1188"/>
      <c r="B5" s="541" t="s">
        <v>872</v>
      </c>
      <c r="C5" s="542" t="s">
        <v>873</v>
      </c>
      <c r="D5" s="541" t="s">
        <v>872</v>
      </c>
      <c r="E5" s="542" t="s">
        <v>873</v>
      </c>
      <c r="F5" s="541" t="s">
        <v>872</v>
      </c>
      <c r="G5" s="542" t="s">
        <v>873</v>
      </c>
      <c r="H5" s="542" t="s">
        <v>873</v>
      </c>
      <c r="I5" s="542" t="s">
        <v>873</v>
      </c>
      <c r="J5" s="542" t="s">
        <v>873</v>
      </c>
      <c r="P5" s="540"/>
    </row>
    <row r="6" spans="1:16" ht="26.4">
      <c r="A6" s="543" t="s">
        <v>874</v>
      </c>
      <c r="B6" s="544">
        <v>33</v>
      </c>
      <c r="C6" s="545">
        <v>131</v>
      </c>
      <c r="D6" s="528" t="s">
        <v>303</v>
      </c>
      <c r="E6" s="546">
        <v>4</v>
      </c>
      <c r="F6" s="545">
        <v>19</v>
      </c>
      <c r="G6" s="546">
        <v>82</v>
      </c>
      <c r="H6" s="547">
        <v>74</v>
      </c>
      <c r="I6" s="547" t="s">
        <v>303</v>
      </c>
      <c r="J6" s="547">
        <v>32</v>
      </c>
    </row>
    <row r="7" spans="1:16">
      <c r="A7" s="548" t="s">
        <v>875</v>
      </c>
      <c r="B7" s="547">
        <v>3</v>
      </c>
      <c r="C7" s="528">
        <v>10</v>
      </c>
      <c r="D7" s="528" t="s">
        <v>303</v>
      </c>
      <c r="E7" s="549">
        <v>1</v>
      </c>
      <c r="F7" s="528">
        <v>2</v>
      </c>
      <c r="G7" s="549">
        <v>10</v>
      </c>
      <c r="H7" s="547">
        <v>1</v>
      </c>
      <c r="I7" s="547" t="s">
        <v>303</v>
      </c>
      <c r="J7" s="547">
        <v>1</v>
      </c>
    </row>
    <row r="8" spans="1:16">
      <c r="A8" s="550" t="s">
        <v>876</v>
      </c>
      <c r="B8" s="547">
        <v>119</v>
      </c>
      <c r="C8" s="528">
        <v>522</v>
      </c>
      <c r="D8" s="549">
        <v>6</v>
      </c>
      <c r="E8" s="549">
        <v>51</v>
      </c>
      <c r="F8" s="528">
        <v>106</v>
      </c>
      <c r="G8" s="549">
        <v>425</v>
      </c>
      <c r="H8" s="547">
        <v>318</v>
      </c>
      <c r="I8" s="547">
        <v>13</v>
      </c>
      <c r="J8" s="547">
        <v>286</v>
      </c>
    </row>
    <row r="9" spans="1:16" ht="24">
      <c r="A9" s="548" t="s">
        <v>877</v>
      </c>
      <c r="B9" s="547">
        <v>49</v>
      </c>
      <c r="C9" s="528">
        <v>201</v>
      </c>
      <c r="D9" s="549">
        <v>3</v>
      </c>
      <c r="E9" s="549">
        <v>13</v>
      </c>
      <c r="F9" s="528">
        <v>43</v>
      </c>
      <c r="G9" s="549">
        <v>201</v>
      </c>
      <c r="H9" s="547">
        <v>205</v>
      </c>
      <c r="I9" s="547">
        <v>9</v>
      </c>
      <c r="J9" s="547">
        <v>205</v>
      </c>
    </row>
    <row r="10" spans="1:16" ht="66">
      <c r="A10" s="550" t="s">
        <v>878</v>
      </c>
      <c r="B10" s="547">
        <v>19</v>
      </c>
      <c r="C10" s="528">
        <v>799</v>
      </c>
      <c r="D10" s="549">
        <v>2</v>
      </c>
      <c r="E10" s="549">
        <v>209</v>
      </c>
      <c r="F10" s="528">
        <v>13</v>
      </c>
      <c r="G10" s="549">
        <v>670</v>
      </c>
      <c r="H10" s="547">
        <v>258</v>
      </c>
      <c r="I10" s="547">
        <v>57</v>
      </c>
      <c r="J10" s="547">
        <v>183</v>
      </c>
    </row>
    <row r="11" spans="1:16">
      <c r="A11" s="548" t="s">
        <v>879</v>
      </c>
      <c r="B11" s="547">
        <v>12</v>
      </c>
      <c r="C11" s="528">
        <v>753</v>
      </c>
      <c r="D11" s="549">
        <v>2</v>
      </c>
      <c r="E11" s="549">
        <v>202</v>
      </c>
      <c r="F11" s="528">
        <v>9</v>
      </c>
      <c r="G11" s="549">
        <v>209</v>
      </c>
      <c r="H11" s="547">
        <v>229</v>
      </c>
      <c r="I11" s="547">
        <v>56</v>
      </c>
      <c r="J11" s="547">
        <v>175</v>
      </c>
    </row>
    <row r="12" spans="1:16" ht="55.2" customHeight="1">
      <c r="A12" s="550" t="s">
        <v>880</v>
      </c>
      <c r="B12" s="547">
        <v>2012</v>
      </c>
      <c r="C12" s="528">
        <v>13225</v>
      </c>
      <c r="D12" s="549">
        <v>147</v>
      </c>
      <c r="E12" s="549">
        <v>2396</v>
      </c>
      <c r="F12" s="528">
        <v>811</v>
      </c>
      <c r="G12" s="549">
        <v>4694</v>
      </c>
      <c r="H12" s="547">
        <v>6440</v>
      </c>
      <c r="I12" s="547">
        <v>820</v>
      </c>
      <c r="J12" s="547">
        <v>2051</v>
      </c>
    </row>
    <row r="13" spans="1:16" ht="24">
      <c r="A13" s="548" t="s">
        <v>881</v>
      </c>
      <c r="B13" s="547">
        <v>938</v>
      </c>
      <c r="C13" s="528">
        <v>3965</v>
      </c>
      <c r="D13" s="549">
        <v>16</v>
      </c>
      <c r="E13" s="549">
        <v>215</v>
      </c>
      <c r="F13" s="528">
        <v>611</v>
      </c>
      <c r="G13" s="549">
        <v>2564</v>
      </c>
      <c r="H13" s="547">
        <v>1964</v>
      </c>
      <c r="I13" s="547">
        <v>46</v>
      </c>
      <c r="J13" s="547">
        <v>1364</v>
      </c>
    </row>
    <row r="14" spans="1:16">
      <c r="A14" s="548" t="s">
        <v>882</v>
      </c>
      <c r="B14" s="547">
        <v>797</v>
      </c>
      <c r="C14" s="528">
        <v>4136</v>
      </c>
      <c r="D14" s="549">
        <v>108</v>
      </c>
      <c r="E14" s="549">
        <v>921</v>
      </c>
      <c r="F14" s="528">
        <v>56</v>
      </c>
      <c r="G14" s="549">
        <v>659</v>
      </c>
      <c r="H14" s="547">
        <v>2438</v>
      </c>
      <c r="I14" s="547">
        <v>197</v>
      </c>
      <c r="J14" s="547">
        <v>331</v>
      </c>
    </row>
    <row r="15" spans="1:16">
      <c r="A15" s="550" t="s">
        <v>585</v>
      </c>
      <c r="B15" s="547">
        <v>853</v>
      </c>
      <c r="C15" s="528">
        <v>5650</v>
      </c>
      <c r="D15" s="549">
        <v>20</v>
      </c>
      <c r="E15" s="549">
        <v>117</v>
      </c>
      <c r="F15" s="528">
        <v>8</v>
      </c>
      <c r="G15" s="549">
        <v>363</v>
      </c>
      <c r="H15" s="547">
        <v>2112</v>
      </c>
      <c r="I15" s="547">
        <v>15</v>
      </c>
      <c r="J15" s="547">
        <v>199</v>
      </c>
    </row>
    <row r="16" spans="1:16" ht="26.4">
      <c r="A16" s="550" t="s">
        <v>883</v>
      </c>
      <c r="B16" s="547">
        <v>63</v>
      </c>
      <c r="C16" s="528">
        <v>1033</v>
      </c>
      <c r="D16" s="549">
        <v>7</v>
      </c>
      <c r="E16" s="549">
        <v>151</v>
      </c>
      <c r="F16" s="528">
        <v>31</v>
      </c>
      <c r="G16" s="549">
        <v>413</v>
      </c>
      <c r="H16" s="547">
        <v>535</v>
      </c>
      <c r="I16" s="547">
        <v>71</v>
      </c>
      <c r="J16" s="547">
        <v>314</v>
      </c>
    </row>
    <row r="17" spans="1:10" ht="26.4">
      <c r="A17" s="550" t="s">
        <v>591</v>
      </c>
      <c r="B17" s="547">
        <v>9356</v>
      </c>
      <c r="C17" s="528">
        <v>39686</v>
      </c>
      <c r="D17" s="549">
        <v>187</v>
      </c>
      <c r="E17" s="549">
        <v>2247</v>
      </c>
      <c r="F17" s="528">
        <v>6708</v>
      </c>
      <c r="G17" s="549">
        <v>31557</v>
      </c>
      <c r="H17" s="547">
        <v>18918</v>
      </c>
      <c r="I17" s="547">
        <v>908</v>
      </c>
      <c r="J17" s="547">
        <v>14999</v>
      </c>
    </row>
    <row r="18" spans="1:10" ht="48">
      <c r="A18" s="548" t="s">
        <v>884</v>
      </c>
      <c r="B18" s="547">
        <v>6164</v>
      </c>
      <c r="C18" s="528">
        <v>23592</v>
      </c>
      <c r="D18" s="549">
        <v>84</v>
      </c>
      <c r="E18" s="549">
        <v>1406</v>
      </c>
      <c r="F18" s="528">
        <v>3694</v>
      </c>
      <c r="G18" s="549">
        <v>15384</v>
      </c>
      <c r="H18" s="547">
        <v>11676</v>
      </c>
      <c r="I18" s="547">
        <v>644</v>
      </c>
      <c r="J18" s="547">
        <v>9645</v>
      </c>
    </row>
    <row r="19" spans="1:10" ht="24">
      <c r="A19" s="548" t="s">
        <v>885</v>
      </c>
      <c r="B19" s="547">
        <v>1114</v>
      </c>
      <c r="C19" s="528">
        <v>3940</v>
      </c>
      <c r="D19" s="549">
        <v>3</v>
      </c>
      <c r="E19" s="549">
        <v>144</v>
      </c>
      <c r="F19" s="528">
        <v>407</v>
      </c>
      <c r="G19" s="549">
        <v>3067</v>
      </c>
      <c r="H19" s="547">
        <v>2590</v>
      </c>
      <c r="I19" s="547">
        <v>87</v>
      </c>
      <c r="J19" s="547">
        <v>2145</v>
      </c>
    </row>
    <row r="20" spans="1:10" ht="24">
      <c r="A20" s="548" t="s">
        <v>886</v>
      </c>
      <c r="B20" s="547">
        <v>1873</v>
      </c>
      <c r="C20" s="528">
        <v>9287</v>
      </c>
      <c r="D20" s="549">
        <v>83</v>
      </c>
      <c r="E20" s="549">
        <v>303</v>
      </c>
      <c r="F20" s="528">
        <v>1172</v>
      </c>
      <c r="G20" s="549">
        <v>5347</v>
      </c>
      <c r="H20" s="547">
        <v>3500</v>
      </c>
      <c r="I20" s="547">
        <v>106</v>
      </c>
      <c r="J20" s="547">
        <v>2615</v>
      </c>
    </row>
    <row r="21" spans="1:10">
      <c r="A21" s="550" t="s">
        <v>601</v>
      </c>
      <c r="B21" s="547">
        <v>250</v>
      </c>
      <c r="C21" s="528">
        <v>2009</v>
      </c>
      <c r="D21" s="549">
        <v>18</v>
      </c>
      <c r="E21" s="549">
        <v>168</v>
      </c>
      <c r="F21" s="528">
        <v>196</v>
      </c>
      <c r="G21" s="549">
        <v>1408</v>
      </c>
      <c r="H21" s="547">
        <v>1102</v>
      </c>
      <c r="I21" s="547">
        <v>87</v>
      </c>
      <c r="J21" s="547">
        <v>798</v>
      </c>
    </row>
    <row r="22" spans="1:10">
      <c r="A22" s="548" t="s">
        <v>887</v>
      </c>
      <c r="B22" s="547">
        <v>1</v>
      </c>
      <c r="C22" s="528" t="s">
        <v>303</v>
      </c>
      <c r="D22" s="549">
        <v>1</v>
      </c>
      <c r="E22" s="528" t="s">
        <v>303</v>
      </c>
      <c r="F22" s="549">
        <v>1</v>
      </c>
      <c r="G22" s="528" t="s">
        <v>303</v>
      </c>
      <c r="H22" s="547" t="s">
        <v>303</v>
      </c>
      <c r="I22" s="547" t="s">
        <v>303</v>
      </c>
      <c r="J22" s="547" t="s">
        <v>303</v>
      </c>
    </row>
    <row r="23" spans="1:10" ht="24">
      <c r="A23" s="548" t="s">
        <v>888</v>
      </c>
      <c r="B23" s="547">
        <v>96</v>
      </c>
      <c r="C23" s="528">
        <v>858</v>
      </c>
      <c r="D23" s="549">
        <v>13</v>
      </c>
      <c r="E23" s="549">
        <v>112</v>
      </c>
      <c r="F23" s="528">
        <v>64</v>
      </c>
      <c r="G23" s="549">
        <v>302</v>
      </c>
      <c r="H23" s="547">
        <v>388</v>
      </c>
      <c r="I23" s="547">
        <v>60</v>
      </c>
      <c r="J23" s="547">
        <v>287</v>
      </c>
    </row>
    <row r="24" spans="1:10" ht="60">
      <c r="A24" s="548" t="s">
        <v>889</v>
      </c>
      <c r="B24" s="547">
        <v>144</v>
      </c>
      <c r="C24" s="528">
        <v>838</v>
      </c>
      <c r="D24" s="549">
        <v>4</v>
      </c>
      <c r="E24" s="549">
        <v>33</v>
      </c>
      <c r="F24" s="528">
        <v>104</v>
      </c>
      <c r="G24" s="549">
        <v>545</v>
      </c>
      <c r="H24" s="547">
        <v>566</v>
      </c>
      <c r="I24" s="547">
        <v>23</v>
      </c>
      <c r="J24" s="547">
        <v>486</v>
      </c>
    </row>
    <row r="25" spans="1:10" ht="26.4">
      <c r="A25" s="550" t="s">
        <v>890</v>
      </c>
      <c r="B25" s="547">
        <v>1959</v>
      </c>
      <c r="C25" s="528">
        <v>7115</v>
      </c>
      <c r="D25" s="549">
        <v>182</v>
      </c>
      <c r="E25" s="549">
        <v>623</v>
      </c>
      <c r="F25" s="528">
        <v>483</v>
      </c>
      <c r="G25" s="549">
        <v>2860</v>
      </c>
      <c r="H25" s="547">
        <v>2615</v>
      </c>
      <c r="I25" s="547">
        <v>212</v>
      </c>
      <c r="J25" s="547">
        <v>771</v>
      </c>
    </row>
    <row r="26" spans="1:10" ht="26.4">
      <c r="A26" s="550" t="s">
        <v>607</v>
      </c>
      <c r="B26" s="547">
        <v>577</v>
      </c>
      <c r="C26" s="528">
        <v>3057</v>
      </c>
      <c r="D26" s="549">
        <v>75</v>
      </c>
      <c r="E26" s="549">
        <v>598</v>
      </c>
      <c r="F26" s="528">
        <v>303</v>
      </c>
      <c r="G26" s="549">
        <v>1837</v>
      </c>
      <c r="H26" s="547">
        <v>977</v>
      </c>
      <c r="I26" s="547">
        <v>115</v>
      </c>
      <c r="J26" s="547">
        <v>509</v>
      </c>
    </row>
    <row r="27" spans="1:10">
      <c r="A27" s="551" t="s">
        <v>891</v>
      </c>
      <c r="B27" s="547">
        <v>3034</v>
      </c>
      <c r="C27" s="528">
        <v>18004</v>
      </c>
      <c r="D27" s="549">
        <v>61</v>
      </c>
      <c r="E27" s="549">
        <v>730</v>
      </c>
      <c r="F27" s="528">
        <v>183</v>
      </c>
      <c r="G27" s="549">
        <v>3369</v>
      </c>
      <c r="H27" s="547">
        <v>5654</v>
      </c>
      <c r="I27" s="547">
        <v>257</v>
      </c>
      <c r="J27" s="547">
        <v>1151</v>
      </c>
    </row>
    <row r="28" spans="1:10">
      <c r="A28" s="552" t="s">
        <v>892</v>
      </c>
      <c r="B28" s="553">
        <v>18275</v>
      </c>
      <c r="C28" s="553">
        <v>91231</v>
      </c>
      <c r="D28" s="554">
        <v>705</v>
      </c>
      <c r="E28" s="554">
        <v>7294</v>
      </c>
      <c r="F28" s="553">
        <v>8861</v>
      </c>
      <c r="G28" s="554">
        <v>47678</v>
      </c>
      <c r="H28" s="553">
        <f>H6+H8+H10+H12+H15+H16+H17+H21+H25+H26+H27</f>
        <v>39003</v>
      </c>
      <c r="I28" s="553">
        <v>2555</v>
      </c>
      <c r="J28" s="553">
        <f>J6+J8+J10+J12+J15+J16+J17+J21+J25+J26+J27</f>
        <v>21293</v>
      </c>
    </row>
  </sheetData>
  <mergeCells count="8">
    <mergeCell ref="A1:J1"/>
    <mergeCell ref="A2:J2"/>
    <mergeCell ref="A3:A5"/>
    <mergeCell ref="B3:G3"/>
    <mergeCell ref="H3:J3"/>
    <mergeCell ref="B4:C4"/>
    <mergeCell ref="D4:E4"/>
    <mergeCell ref="F4:G4"/>
  </mergeCells>
  <printOptions horizontalCentered="1"/>
  <pageMargins left="0.59055118110236227" right="0.59055118110236227" top="0.39370078740157483" bottom="0.78740157480314965" header="0" footer="0"/>
  <pageSetup paperSize="9" fitToHeight="0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2"/>
  <sheetViews>
    <sheetView workbookViewId="0">
      <selection activeCell="M18" sqref="M18"/>
    </sheetView>
  </sheetViews>
  <sheetFormatPr defaultColWidth="8.88671875" defaultRowHeight="14.4"/>
  <cols>
    <col min="1" max="1" width="29.109375" style="527" customWidth="1"/>
    <col min="2" max="16384" width="8.88671875" style="527"/>
  </cols>
  <sheetData>
    <row r="1" spans="1:17" ht="28.2" customHeight="1">
      <c r="A1" s="1197" t="s">
        <v>893</v>
      </c>
      <c r="B1" s="1197"/>
      <c r="C1" s="1197"/>
      <c r="D1" s="1197"/>
      <c r="E1" s="1197"/>
      <c r="F1" s="1197"/>
      <c r="G1" s="1197"/>
      <c r="H1" s="1197"/>
      <c r="I1" s="1197"/>
      <c r="J1" s="1197"/>
      <c r="K1" s="1197"/>
      <c r="L1" s="1197"/>
      <c r="M1" s="1197"/>
      <c r="N1" s="1197"/>
      <c r="O1" s="1197"/>
      <c r="P1" s="555"/>
      <c r="Q1" s="555"/>
    </row>
    <row r="2" spans="1:17" ht="34.950000000000003" customHeight="1">
      <c r="A2" s="1182" t="s">
        <v>894</v>
      </c>
      <c r="B2" s="1182"/>
      <c r="C2" s="1182"/>
      <c r="D2" s="1182"/>
      <c r="E2" s="1182"/>
      <c r="F2" s="1182"/>
      <c r="G2" s="1182"/>
      <c r="H2" s="1182"/>
      <c r="I2" s="1182"/>
      <c r="J2" s="1182"/>
      <c r="K2" s="1182"/>
      <c r="L2" s="1182"/>
      <c r="M2" s="1182"/>
      <c r="N2" s="1182"/>
      <c r="O2" s="1182"/>
      <c r="P2" s="555"/>
      <c r="Q2" s="555"/>
    </row>
    <row r="3" spans="1:17" ht="15.6">
      <c r="A3" s="1198" t="s">
        <v>895</v>
      </c>
      <c r="B3" s="1196">
        <v>2019</v>
      </c>
      <c r="C3" s="1196"/>
      <c r="D3" s="1196"/>
      <c r="E3" s="1196"/>
      <c r="F3" s="1196"/>
      <c r="G3" s="1196"/>
      <c r="H3" s="1196"/>
      <c r="I3" s="1196">
        <v>2020</v>
      </c>
      <c r="J3" s="1196"/>
      <c r="K3" s="1196"/>
      <c r="L3" s="1196"/>
      <c r="M3" s="1196"/>
      <c r="N3" s="1196"/>
      <c r="O3" s="1196"/>
      <c r="P3" s="555"/>
      <c r="Q3" s="555"/>
    </row>
    <row r="4" spans="1:17" ht="15.75" customHeight="1">
      <c r="A4" s="1198"/>
      <c r="B4" s="1198" t="s">
        <v>234</v>
      </c>
      <c r="C4" s="1198"/>
      <c r="D4" s="1198"/>
      <c r="E4" s="1198" t="s">
        <v>48</v>
      </c>
      <c r="F4" s="1198"/>
      <c r="G4" s="1198"/>
      <c r="H4" s="1199" t="s">
        <v>46</v>
      </c>
      <c r="I4" s="1198" t="s">
        <v>234</v>
      </c>
      <c r="J4" s="1198"/>
      <c r="K4" s="1198"/>
      <c r="L4" s="1198" t="s">
        <v>48</v>
      </c>
      <c r="M4" s="1198"/>
      <c r="N4" s="1198"/>
      <c r="O4" s="1196" t="s">
        <v>46</v>
      </c>
      <c r="P4" s="555"/>
      <c r="Q4" s="555"/>
    </row>
    <row r="5" spans="1:17" ht="26.4">
      <c r="A5" s="1198"/>
      <c r="B5" s="556" t="s">
        <v>896</v>
      </c>
      <c r="C5" s="556" t="s">
        <v>897</v>
      </c>
      <c r="D5" s="556" t="s">
        <v>898</v>
      </c>
      <c r="E5" s="556" t="s">
        <v>896</v>
      </c>
      <c r="F5" s="556" t="s">
        <v>897</v>
      </c>
      <c r="G5" s="556" t="s">
        <v>898</v>
      </c>
      <c r="H5" s="1199"/>
      <c r="I5" s="556" t="s">
        <v>896</v>
      </c>
      <c r="J5" s="556" t="s">
        <v>897</v>
      </c>
      <c r="K5" s="556" t="s">
        <v>898</v>
      </c>
      <c r="L5" s="556" t="s">
        <v>896</v>
      </c>
      <c r="M5" s="556" t="s">
        <v>897</v>
      </c>
      <c r="N5" s="556" t="s">
        <v>898</v>
      </c>
      <c r="O5" s="1196"/>
      <c r="P5" s="555"/>
      <c r="Q5" s="555"/>
    </row>
    <row r="6" spans="1:17" ht="40.950000000000003" customHeight="1">
      <c r="A6" s="557" t="s">
        <v>899</v>
      </c>
      <c r="B6" s="530">
        <v>12273</v>
      </c>
      <c r="C6" s="530">
        <v>11216</v>
      </c>
      <c r="D6" s="530">
        <v>1493</v>
      </c>
      <c r="E6" s="530">
        <v>14649</v>
      </c>
      <c r="F6" s="530">
        <v>12528</v>
      </c>
      <c r="G6" s="530">
        <v>2009</v>
      </c>
      <c r="H6" s="558">
        <v>54168</v>
      </c>
      <c r="I6" s="530">
        <v>3867</v>
      </c>
      <c r="J6" s="530">
        <v>4650</v>
      </c>
      <c r="K6" s="530">
        <v>436</v>
      </c>
      <c r="L6" s="530">
        <v>4135</v>
      </c>
      <c r="M6" s="530">
        <v>5195</v>
      </c>
      <c r="N6" s="530">
        <v>551</v>
      </c>
      <c r="O6" s="558">
        <v>18834</v>
      </c>
      <c r="P6" s="555"/>
      <c r="Q6" s="555"/>
    </row>
    <row r="7" spans="1:17" ht="40.950000000000003" customHeight="1">
      <c r="A7" s="557" t="s">
        <v>900</v>
      </c>
      <c r="B7" s="530">
        <v>1422</v>
      </c>
      <c r="C7" s="530">
        <v>4191</v>
      </c>
      <c r="D7" s="530">
        <v>1496</v>
      </c>
      <c r="E7" s="530">
        <v>1518</v>
      </c>
      <c r="F7" s="530">
        <v>5466</v>
      </c>
      <c r="G7" s="530">
        <v>2056</v>
      </c>
      <c r="H7" s="558">
        <v>16149</v>
      </c>
      <c r="I7" s="530">
        <v>384</v>
      </c>
      <c r="J7" s="530">
        <v>1659</v>
      </c>
      <c r="K7" s="530">
        <v>632</v>
      </c>
      <c r="L7" s="530">
        <v>511</v>
      </c>
      <c r="M7" s="530">
        <v>2526</v>
      </c>
      <c r="N7" s="530">
        <v>1217</v>
      </c>
      <c r="O7" s="558">
        <v>6929</v>
      </c>
      <c r="P7" s="555"/>
      <c r="Q7" s="555"/>
    </row>
    <row r="8" spans="1:17" ht="40.950000000000003" customHeight="1">
      <c r="A8" s="557" t="s">
        <v>901</v>
      </c>
      <c r="B8" s="530">
        <v>2278</v>
      </c>
      <c r="C8" s="530">
        <v>13929</v>
      </c>
      <c r="D8" s="530">
        <v>15568</v>
      </c>
      <c r="E8" s="530">
        <v>2859</v>
      </c>
      <c r="F8" s="530">
        <v>21679</v>
      </c>
      <c r="G8" s="530">
        <v>32746</v>
      </c>
      <c r="H8" s="558">
        <v>89059</v>
      </c>
      <c r="I8" s="530">
        <v>497</v>
      </c>
      <c r="J8" s="530">
        <v>5185</v>
      </c>
      <c r="K8" s="530">
        <v>7758</v>
      </c>
      <c r="L8" s="530">
        <v>639</v>
      </c>
      <c r="M8" s="530">
        <v>8202</v>
      </c>
      <c r="N8" s="530">
        <v>16607</v>
      </c>
      <c r="O8" s="558">
        <v>38888</v>
      </c>
      <c r="P8" s="555"/>
      <c r="Q8" s="555"/>
    </row>
    <row r="9" spans="1:17" ht="40.950000000000003" customHeight="1">
      <c r="A9" s="557" t="s">
        <v>902</v>
      </c>
      <c r="B9" s="530">
        <v>1066</v>
      </c>
      <c r="C9" s="530">
        <v>5461</v>
      </c>
      <c r="D9" s="530">
        <v>6890</v>
      </c>
      <c r="E9" s="530">
        <v>1047</v>
      </c>
      <c r="F9" s="530">
        <v>9404</v>
      </c>
      <c r="G9" s="530">
        <v>15822</v>
      </c>
      <c r="H9" s="558">
        <v>39690</v>
      </c>
      <c r="I9" s="530">
        <v>190</v>
      </c>
      <c r="J9" s="530">
        <v>1673</v>
      </c>
      <c r="K9" s="530">
        <v>2382</v>
      </c>
      <c r="L9" s="530">
        <v>188</v>
      </c>
      <c r="M9" s="530">
        <v>2206</v>
      </c>
      <c r="N9" s="530">
        <v>4341</v>
      </c>
      <c r="O9" s="558">
        <v>10980</v>
      </c>
      <c r="P9" s="555"/>
      <c r="Q9" s="555"/>
    </row>
    <row r="10" spans="1:17" ht="102" customHeight="1">
      <c r="A10" s="557" t="s">
        <v>903</v>
      </c>
      <c r="B10" s="530">
        <v>251</v>
      </c>
      <c r="C10" s="530">
        <v>1317</v>
      </c>
      <c r="D10" s="530">
        <v>2099</v>
      </c>
      <c r="E10" s="530">
        <v>248</v>
      </c>
      <c r="F10" s="530">
        <v>2579</v>
      </c>
      <c r="G10" s="530">
        <v>3450</v>
      </c>
      <c r="H10" s="558">
        <v>9944</v>
      </c>
      <c r="I10" s="530">
        <v>79</v>
      </c>
      <c r="J10" s="530">
        <v>359</v>
      </c>
      <c r="K10" s="530">
        <v>455</v>
      </c>
      <c r="L10" s="530">
        <v>77</v>
      </c>
      <c r="M10" s="530">
        <v>423</v>
      </c>
      <c r="N10" s="530">
        <v>700</v>
      </c>
      <c r="O10" s="558">
        <v>2093</v>
      </c>
      <c r="P10" s="555"/>
      <c r="Q10" s="555"/>
    </row>
    <row r="11" spans="1:17" ht="101.25" customHeight="1">
      <c r="A11" s="557" t="s">
        <v>904</v>
      </c>
      <c r="B11" s="530">
        <v>1</v>
      </c>
      <c r="C11" s="530">
        <v>11</v>
      </c>
      <c r="D11" s="530">
        <v>27</v>
      </c>
      <c r="E11" s="530" t="s">
        <v>303</v>
      </c>
      <c r="F11" s="530">
        <v>25</v>
      </c>
      <c r="G11" s="530">
        <v>39</v>
      </c>
      <c r="H11" s="558">
        <v>103</v>
      </c>
      <c r="I11" s="530" t="s">
        <v>303</v>
      </c>
      <c r="J11" s="530">
        <v>2</v>
      </c>
      <c r="K11" s="530">
        <v>1</v>
      </c>
      <c r="L11" s="530" t="s">
        <v>303</v>
      </c>
      <c r="M11" s="530">
        <v>1</v>
      </c>
      <c r="N11" s="530">
        <v>5</v>
      </c>
      <c r="O11" s="558">
        <v>9</v>
      </c>
      <c r="P11" s="555"/>
      <c r="Q11" s="555"/>
    </row>
    <row r="12" spans="1:17" ht="40.950000000000003" customHeight="1">
      <c r="A12" s="557" t="s">
        <v>905</v>
      </c>
      <c r="B12" s="530">
        <v>17</v>
      </c>
      <c r="C12" s="530">
        <v>269</v>
      </c>
      <c r="D12" s="530">
        <v>277</v>
      </c>
      <c r="E12" s="530">
        <v>36</v>
      </c>
      <c r="F12" s="530">
        <v>281</v>
      </c>
      <c r="G12" s="530">
        <v>239</v>
      </c>
      <c r="H12" s="558">
        <v>1119</v>
      </c>
      <c r="I12" s="530">
        <v>2</v>
      </c>
      <c r="J12" s="530">
        <v>31</v>
      </c>
      <c r="K12" s="530">
        <v>34</v>
      </c>
      <c r="L12" s="530">
        <v>3</v>
      </c>
      <c r="M12" s="530">
        <v>35</v>
      </c>
      <c r="N12" s="530">
        <v>35</v>
      </c>
      <c r="O12" s="558">
        <v>140</v>
      </c>
      <c r="P12" s="555"/>
      <c r="Q12" s="555"/>
    </row>
  </sheetData>
  <mergeCells count="11">
    <mergeCell ref="O4:O5"/>
    <mergeCell ref="A1:O1"/>
    <mergeCell ref="A2:O2"/>
    <mergeCell ref="A3:A5"/>
    <mergeCell ref="B3:H3"/>
    <mergeCell ref="I3:O3"/>
    <mergeCell ref="B4:D4"/>
    <mergeCell ref="E4:G4"/>
    <mergeCell ref="H4:H5"/>
    <mergeCell ref="I4:K4"/>
    <mergeCell ref="L4:N4"/>
  </mergeCells>
  <printOptions horizontalCentered="1" verticalCentered="1"/>
  <pageMargins left="0.59055118110236227" right="0.59055118110236227" top="0.39370078740157483" bottom="0.78740157480314965" header="0" footer="0"/>
  <pageSetup paperSize="9"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S30"/>
  <sheetViews>
    <sheetView topLeftCell="B1" zoomScaleNormal="100" workbookViewId="0">
      <selection activeCell="T24" sqref="T24"/>
    </sheetView>
  </sheetViews>
  <sheetFormatPr defaultColWidth="9.109375" defaultRowHeight="13.2"/>
  <cols>
    <col min="1" max="1" width="16.5546875" style="23" customWidth="1"/>
    <col min="2" max="2" width="7.109375" style="23" customWidth="1"/>
    <col min="3" max="3" width="6.5546875" style="27" customWidth="1"/>
    <col min="4" max="4" width="6.44140625" style="27" customWidth="1"/>
    <col min="5" max="5" width="6.88671875" style="27" customWidth="1"/>
    <col min="6" max="6" width="5.88671875" style="27" customWidth="1"/>
    <col min="7" max="8" width="6.33203125" style="27" customWidth="1"/>
    <col min="9" max="9" width="6.6640625" style="27" customWidth="1"/>
    <col min="10" max="10" width="5.6640625" style="27" customWidth="1"/>
    <col min="11" max="11" width="6.6640625" style="27" customWidth="1"/>
    <col min="12" max="12" width="6.33203125" style="27" customWidth="1"/>
    <col min="13" max="13" width="6.44140625" style="27" customWidth="1"/>
    <col min="14" max="15" width="6.33203125" style="27" customWidth="1"/>
    <col min="16" max="16" width="7.88671875" style="27" customWidth="1"/>
    <col min="17" max="17" width="7.6640625" style="27" customWidth="1"/>
    <col min="18" max="19" width="7.33203125" style="27" customWidth="1"/>
    <col min="20" max="16384" width="9.109375" style="23"/>
  </cols>
  <sheetData>
    <row r="1" spans="1:19" ht="14.4">
      <c r="A1" s="988" t="s">
        <v>44</v>
      </c>
      <c r="B1" s="989"/>
      <c r="C1" s="989"/>
      <c r="D1" s="989"/>
      <c r="E1" s="989"/>
      <c r="F1" s="989"/>
      <c r="G1" s="989"/>
      <c r="H1" s="989"/>
      <c r="I1" s="989"/>
      <c r="J1" s="989"/>
      <c r="K1" s="989"/>
      <c r="L1" s="989"/>
      <c r="M1" s="989"/>
      <c r="N1" s="989"/>
      <c r="O1" s="989"/>
      <c r="P1" s="989"/>
      <c r="Q1" s="989"/>
      <c r="R1" s="989"/>
      <c r="S1"/>
    </row>
    <row r="2" spans="1:19" ht="25.95" customHeight="1">
      <c r="A2" s="990" t="s">
        <v>45</v>
      </c>
      <c r="B2" s="990" t="s">
        <v>46</v>
      </c>
      <c r="C2" s="991" t="s">
        <v>47</v>
      </c>
      <c r="D2" s="991" t="s">
        <v>48</v>
      </c>
      <c r="E2" s="991"/>
      <c r="F2" s="992" t="s">
        <v>49</v>
      </c>
      <c r="G2" s="993"/>
      <c r="H2" s="993"/>
      <c r="I2" s="993"/>
      <c r="J2" s="993"/>
      <c r="K2" s="994"/>
      <c r="L2" s="992" t="s">
        <v>50</v>
      </c>
      <c r="M2" s="993"/>
      <c r="N2" s="993"/>
      <c r="O2" s="992" t="s">
        <v>51</v>
      </c>
      <c r="P2" s="993"/>
      <c r="Q2" s="994"/>
      <c r="R2" s="995" t="s">
        <v>52</v>
      </c>
      <c r="S2" s="998" t="s">
        <v>1982</v>
      </c>
    </row>
    <row r="3" spans="1:19">
      <c r="A3" s="990"/>
      <c r="B3" s="990"/>
      <c r="C3" s="991"/>
      <c r="D3" s="991"/>
      <c r="E3" s="991"/>
      <c r="F3" s="991" t="s">
        <v>46</v>
      </c>
      <c r="G3" s="992" t="s">
        <v>53</v>
      </c>
      <c r="H3" s="993"/>
      <c r="I3" s="994"/>
      <c r="J3" s="991" t="s">
        <v>54</v>
      </c>
      <c r="K3" s="991"/>
      <c r="L3" s="991" t="s">
        <v>46</v>
      </c>
      <c r="M3" s="991" t="s">
        <v>55</v>
      </c>
      <c r="N3" s="992" t="s">
        <v>56</v>
      </c>
      <c r="O3" s="991" t="s">
        <v>46</v>
      </c>
      <c r="P3" s="1001" t="s">
        <v>57</v>
      </c>
      <c r="Q3" s="1001" t="s">
        <v>58</v>
      </c>
      <c r="R3" s="995"/>
      <c r="S3" s="999"/>
    </row>
    <row r="4" spans="1:19" ht="62.4" customHeight="1">
      <c r="A4" s="990"/>
      <c r="B4" s="990"/>
      <c r="C4" s="991"/>
      <c r="D4" s="24" t="s">
        <v>46</v>
      </c>
      <c r="E4" s="24" t="s">
        <v>59</v>
      </c>
      <c r="F4" s="991"/>
      <c r="G4" s="24" t="s">
        <v>60</v>
      </c>
      <c r="H4" s="24" t="s">
        <v>61</v>
      </c>
      <c r="I4" s="24" t="s">
        <v>62</v>
      </c>
      <c r="J4" s="24" t="s">
        <v>60</v>
      </c>
      <c r="K4" s="24" t="s">
        <v>61</v>
      </c>
      <c r="L4" s="991"/>
      <c r="M4" s="991"/>
      <c r="N4" s="992"/>
      <c r="O4" s="991"/>
      <c r="P4" s="1001"/>
      <c r="Q4" s="1001"/>
      <c r="R4" s="995"/>
      <c r="S4" s="1000"/>
    </row>
    <row r="5" spans="1:19" s="27" customFormat="1" ht="18.600000000000001" customHeight="1">
      <c r="A5" s="25" t="s">
        <v>63</v>
      </c>
      <c r="B5" s="26">
        <v>1012512</v>
      </c>
      <c r="C5" s="26">
        <v>476157</v>
      </c>
      <c r="D5" s="26">
        <v>536355</v>
      </c>
      <c r="E5" s="26">
        <v>236130</v>
      </c>
      <c r="F5" s="26">
        <v>199534</v>
      </c>
      <c r="G5" s="26">
        <v>170002</v>
      </c>
      <c r="H5" s="26">
        <v>82469</v>
      </c>
      <c r="I5" s="26">
        <v>9286</v>
      </c>
      <c r="J5" s="26">
        <v>29532</v>
      </c>
      <c r="K5" s="26">
        <v>14466</v>
      </c>
      <c r="L5" s="26">
        <v>812978</v>
      </c>
      <c r="M5" s="26">
        <v>373558</v>
      </c>
      <c r="N5" s="26">
        <v>439420</v>
      </c>
      <c r="O5" s="26">
        <v>581295</v>
      </c>
      <c r="P5" s="26">
        <v>310377</v>
      </c>
      <c r="Q5" s="26">
        <v>270918</v>
      </c>
      <c r="R5" s="26">
        <v>251031</v>
      </c>
      <c r="S5" s="26">
        <v>180186</v>
      </c>
    </row>
    <row r="6" spans="1:19" ht="18.600000000000001" customHeight="1">
      <c r="A6" s="28" t="s">
        <v>64</v>
      </c>
      <c r="B6" s="29">
        <v>489359</v>
      </c>
      <c r="C6" s="29">
        <v>224440</v>
      </c>
      <c r="D6" s="30">
        <v>264919</v>
      </c>
      <c r="E6" s="30">
        <v>119448</v>
      </c>
      <c r="F6" s="30">
        <v>93778</v>
      </c>
      <c r="G6" s="30">
        <v>80376</v>
      </c>
      <c r="H6" s="30">
        <v>38830</v>
      </c>
      <c r="I6" s="30">
        <v>4689</v>
      </c>
      <c r="J6" s="30">
        <v>13402</v>
      </c>
      <c r="K6" s="30">
        <v>6550</v>
      </c>
      <c r="L6" s="30">
        <v>395581</v>
      </c>
      <c r="M6" s="30">
        <v>176042</v>
      </c>
      <c r="N6" s="30">
        <v>219539</v>
      </c>
      <c r="O6" s="29">
        <v>282742</v>
      </c>
      <c r="P6" s="29">
        <v>145852</v>
      </c>
      <c r="Q6" s="29">
        <v>136890</v>
      </c>
      <c r="R6" s="29">
        <v>121688</v>
      </c>
      <c r="S6" s="29">
        <v>84929</v>
      </c>
    </row>
    <row r="7" spans="1:19" ht="18.600000000000001" customHeight="1">
      <c r="A7" s="31" t="s">
        <v>65</v>
      </c>
      <c r="B7" s="29">
        <v>3972</v>
      </c>
      <c r="C7" s="29">
        <v>1895</v>
      </c>
      <c r="D7" s="30">
        <v>2077</v>
      </c>
      <c r="E7" s="30">
        <v>873</v>
      </c>
      <c r="F7" s="30">
        <v>796</v>
      </c>
      <c r="G7" s="30">
        <v>683</v>
      </c>
      <c r="H7" s="30">
        <v>317</v>
      </c>
      <c r="I7" s="30">
        <v>37</v>
      </c>
      <c r="J7" s="30">
        <v>113</v>
      </c>
      <c r="K7" s="30">
        <v>57</v>
      </c>
      <c r="L7" s="30">
        <v>3176</v>
      </c>
      <c r="M7" s="30">
        <v>1473</v>
      </c>
      <c r="N7" s="30">
        <v>1703</v>
      </c>
      <c r="O7" s="29">
        <v>2153</v>
      </c>
      <c r="P7" s="29">
        <v>1144</v>
      </c>
      <c r="Q7" s="29">
        <v>1009</v>
      </c>
      <c r="R7" s="29">
        <v>1090</v>
      </c>
      <c r="S7" s="29">
        <v>729</v>
      </c>
    </row>
    <row r="8" spans="1:19" ht="18.600000000000001" customHeight="1">
      <c r="A8" s="28" t="s">
        <v>66</v>
      </c>
      <c r="B8" s="29">
        <v>8199</v>
      </c>
      <c r="C8" s="29">
        <v>3917</v>
      </c>
      <c r="D8" s="30">
        <v>4282</v>
      </c>
      <c r="E8" s="30">
        <v>1833</v>
      </c>
      <c r="F8" s="30">
        <v>1701</v>
      </c>
      <c r="G8" s="30">
        <v>1441</v>
      </c>
      <c r="H8" s="30">
        <v>717</v>
      </c>
      <c r="I8" s="30">
        <v>66</v>
      </c>
      <c r="J8" s="30">
        <v>260</v>
      </c>
      <c r="K8" s="30">
        <v>133</v>
      </c>
      <c r="L8" s="30">
        <v>6498</v>
      </c>
      <c r="M8" s="30">
        <v>3066</v>
      </c>
      <c r="N8" s="30">
        <v>3432</v>
      </c>
      <c r="O8" s="29">
        <v>4622</v>
      </c>
      <c r="P8" s="29">
        <v>2541</v>
      </c>
      <c r="Q8" s="29">
        <v>2081</v>
      </c>
      <c r="R8" s="29">
        <v>2046</v>
      </c>
      <c r="S8" s="29">
        <v>1531</v>
      </c>
    </row>
    <row r="9" spans="1:19" ht="18.600000000000001" customHeight="1">
      <c r="A9" s="31" t="s">
        <v>67</v>
      </c>
      <c r="B9" s="29">
        <v>12194</v>
      </c>
      <c r="C9" s="29">
        <v>5690</v>
      </c>
      <c r="D9" s="29">
        <v>6504</v>
      </c>
      <c r="E9" s="30">
        <v>2591</v>
      </c>
      <c r="F9" s="30">
        <v>2408</v>
      </c>
      <c r="G9" s="30">
        <v>2045</v>
      </c>
      <c r="H9" s="30">
        <v>967</v>
      </c>
      <c r="I9" s="30">
        <v>116</v>
      </c>
      <c r="J9" s="30">
        <v>363</v>
      </c>
      <c r="K9" s="30">
        <v>170</v>
      </c>
      <c r="L9" s="30">
        <v>9786</v>
      </c>
      <c r="M9" s="30">
        <v>4419</v>
      </c>
      <c r="N9" s="30">
        <v>5367</v>
      </c>
      <c r="O9" s="29">
        <v>6588</v>
      </c>
      <c r="P9" s="29">
        <v>3556</v>
      </c>
      <c r="Q9" s="29">
        <v>3032</v>
      </c>
      <c r="R9" s="29">
        <v>3430</v>
      </c>
      <c r="S9" s="29">
        <v>2176</v>
      </c>
    </row>
    <row r="10" spans="1:19" ht="18.600000000000001" customHeight="1">
      <c r="A10" s="31" t="s">
        <v>68</v>
      </c>
      <c r="B10" s="32">
        <v>28617</v>
      </c>
      <c r="C10" s="32">
        <v>13311</v>
      </c>
      <c r="D10" s="32">
        <v>15306</v>
      </c>
      <c r="E10" s="30">
        <v>6505</v>
      </c>
      <c r="F10" s="30">
        <v>5426</v>
      </c>
      <c r="G10" s="30">
        <v>4558</v>
      </c>
      <c r="H10" s="30">
        <v>2175</v>
      </c>
      <c r="I10" s="32">
        <v>208</v>
      </c>
      <c r="J10" s="30">
        <v>868</v>
      </c>
      <c r="K10" s="30">
        <v>427</v>
      </c>
      <c r="L10" s="30">
        <v>23191</v>
      </c>
      <c r="M10" s="30">
        <v>10487</v>
      </c>
      <c r="N10" s="30">
        <v>12704</v>
      </c>
      <c r="O10" s="29">
        <v>16193</v>
      </c>
      <c r="P10" s="29">
        <v>8657</v>
      </c>
      <c r="Q10" s="29">
        <v>7536</v>
      </c>
      <c r="R10" s="29">
        <v>7576</v>
      </c>
      <c r="S10" s="33">
        <v>4848</v>
      </c>
    </row>
    <row r="11" spans="1:19" ht="18.600000000000001" customHeight="1">
      <c r="A11" s="31" t="s">
        <v>69</v>
      </c>
      <c r="B11" s="32">
        <v>38963</v>
      </c>
      <c r="C11" s="32">
        <v>17101</v>
      </c>
      <c r="D11" s="32">
        <v>21862</v>
      </c>
      <c r="E11" s="30">
        <v>8889</v>
      </c>
      <c r="F11" s="30">
        <v>7028</v>
      </c>
      <c r="G11" s="30">
        <v>5709</v>
      </c>
      <c r="H11" s="30">
        <v>2890</v>
      </c>
      <c r="I11" s="32">
        <v>292</v>
      </c>
      <c r="J11" s="30">
        <v>1319</v>
      </c>
      <c r="K11" s="30">
        <v>668</v>
      </c>
      <c r="L11" s="30">
        <v>31935</v>
      </c>
      <c r="M11" s="30">
        <v>13631</v>
      </c>
      <c r="N11" s="30">
        <v>18304</v>
      </c>
      <c r="O11" s="29">
        <v>20956</v>
      </c>
      <c r="P11" s="29">
        <v>10693</v>
      </c>
      <c r="Q11" s="29">
        <v>10263</v>
      </c>
      <c r="R11" s="29">
        <v>11857</v>
      </c>
      <c r="S11" s="29">
        <v>6150</v>
      </c>
    </row>
    <row r="12" spans="1:19" ht="18.600000000000001" customHeight="1">
      <c r="A12" s="31" t="s">
        <v>70</v>
      </c>
      <c r="B12" s="32">
        <v>6493</v>
      </c>
      <c r="C12" s="32">
        <v>3035</v>
      </c>
      <c r="D12" s="32">
        <v>3458</v>
      </c>
      <c r="E12" s="30">
        <v>1425</v>
      </c>
      <c r="F12" s="30">
        <v>1124</v>
      </c>
      <c r="G12" s="30">
        <v>957</v>
      </c>
      <c r="H12" s="30">
        <v>507</v>
      </c>
      <c r="I12" s="32">
        <v>47</v>
      </c>
      <c r="J12" s="30">
        <v>167</v>
      </c>
      <c r="K12" s="30">
        <v>87</v>
      </c>
      <c r="L12" s="30">
        <v>5369</v>
      </c>
      <c r="M12" s="30">
        <v>2505</v>
      </c>
      <c r="N12" s="30">
        <v>2864</v>
      </c>
      <c r="O12" s="29">
        <v>3738</v>
      </c>
      <c r="P12" s="29">
        <v>2084</v>
      </c>
      <c r="Q12" s="29">
        <v>1654</v>
      </c>
      <c r="R12" s="29">
        <v>1744</v>
      </c>
      <c r="S12" s="29">
        <v>1011</v>
      </c>
    </row>
    <row r="13" spans="1:19" ht="18.600000000000001" customHeight="1">
      <c r="A13" s="34" t="s">
        <v>71</v>
      </c>
      <c r="B13" s="35">
        <v>32908</v>
      </c>
      <c r="C13" s="35">
        <v>16233</v>
      </c>
      <c r="D13" s="35">
        <v>16675</v>
      </c>
      <c r="E13" s="35">
        <v>7240</v>
      </c>
      <c r="F13" s="35">
        <v>7350</v>
      </c>
      <c r="G13" s="35">
        <v>6313</v>
      </c>
      <c r="H13" s="35">
        <v>3140</v>
      </c>
      <c r="I13" s="35">
        <v>309</v>
      </c>
      <c r="J13" s="35">
        <v>1037</v>
      </c>
      <c r="K13" s="35">
        <v>504</v>
      </c>
      <c r="L13" s="35">
        <v>25558</v>
      </c>
      <c r="M13" s="35">
        <v>12527</v>
      </c>
      <c r="N13" s="35">
        <v>13031</v>
      </c>
      <c r="O13" s="35">
        <v>18842</v>
      </c>
      <c r="P13" s="35">
        <v>10603</v>
      </c>
      <c r="Q13" s="35">
        <v>8239</v>
      </c>
      <c r="R13" s="35">
        <v>7365</v>
      </c>
      <c r="S13" s="35">
        <v>6701</v>
      </c>
    </row>
    <row r="14" spans="1:19" ht="18.600000000000001" customHeight="1">
      <c r="A14" s="31" t="s">
        <v>72</v>
      </c>
      <c r="B14" s="32">
        <v>37124</v>
      </c>
      <c r="C14" s="32">
        <v>20168</v>
      </c>
      <c r="D14" s="32">
        <v>16956</v>
      </c>
      <c r="E14" s="30">
        <v>7190</v>
      </c>
      <c r="F14" s="36">
        <v>6452</v>
      </c>
      <c r="G14" s="30">
        <v>5515</v>
      </c>
      <c r="H14" s="36">
        <v>2671</v>
      </c>
      <c r="I14" s="32">
        <v>305</v>
      </c>
      <c r="J14" s="30">
        <v>937</v>
      </c>
      <c r="K14" s="37">
        <v>457</v>
      </c>
      <c r="L14" s="36">
        <v>30672</v>
      </c>
      <c r="M14" s="36">
        <v>16844</v>
      </c>
      <c r="N14" s="36">
        <v>13828</v>
      </c>
      <c r="O14" s="29">
        <v>23047</v>
      </c>
      <c r="P14" s="29">
        <v>14688</v>
      </c>
      <c r="Q14" s="29">
        <v>8359</v>
      </c>
      <c r="R14" s="29">
        <v>8231</v>
      </c>
      <c r="S14" s="29">
        <v>5846</v>
      </c>
    </row>
    <row r="15" spans="1:19" ht="18.600000000000001" customHeight="1">
      <c r="A15" s="31" t="s">
        <v>73</v>
      </c>
      <c r="B15" s="32">
        <v>29158</v>
      </c>
      <c r="C15" s="32">
        <v>15038</v>
      </c>
      <c r="D15" s="32">
        <v>14120</v>
      </c>
      <c r="E15" s="30">
        <v>5732</v>
      </c>
      <c r="F15" s="36">
        <v>5983</v>
      </c>
      <c r="G15" s="30">
        <v>5161</v>
      </c>
      <c r="H15" s="36">
        <v>2517</v>
      </c>
      <c r="I15" s="32">
        <v>253</v>
      </c>
      <c r="J15" s="30">
        <v>822</v>
      </c>
      <c r="K15" s="37">
        <v>400</v>
      </c>
      <c r="L15" s="36">
        <v>23175</v>
      </c>
      <c r="M15" s="36">
        <v>11972</v>
      </c>
      <c r="N15" s="36">
        <v>11203</v>
      </c>
      <c r="O15" s="29">
        <v>16765</v>
      </c>
      <c r="P15" s="29">
        <v>10178</v>
      </c>
      <c r="Q15" s="29">
        <v>6587</v>
      </c>
      <c r="R15" s="29">
        <v>6916</v>
      </c>
      <c r="S15" s="38">
        <v>5477</v>
      </c>
    </row>
    <row r="16" spans="1:19" ht="18.600000000000001" customHeight="1">
      <c r="A16" s="31" t="s">
        <v>74</v>
      </c>
      <c r="B16" s="29">
        <v>70242</v>
      </c>
      <c r="C16" s="29">
        <v>34154</v>
      </c>
      <c r="D16" s="36">
        <v>36088</v>
      </c>
      <c r="E16" s="30">
        <v>17246</v>
      </c>
      <c r="F16" s="37">
        <v>13989</v>
      </c>
      <c r="G16" s="30">
        <v>12000</v>
      </c>
      <c r="H16" s="36">
        <v>5762</v>
      </c>
      <c r="I16" s="36">
        <v>783</v>
      </c>
      <c r="J16" s="30">
        <v>1989</v>
      </c>
      <c r="K16" s="36">
        <v>967</v>
      </c>
      <c r="L16" s="36">
        <v>56253</v>
      </c>
      <c r="M16" s="36">
        <v>26894</v>
      </c>
      <c r="N16" s="36">
        <v>29359</v>
      </c>
      <c r="O16" s="29">
        <v>42500</v>
      </c>
      <c r="P16" s="29">
        <v>22906</v>
      </c>
      <c r="Q16" s="29">
        <v>19594</v>
      </c>
      <c r="R16" s="29">
        <v>15066</v>
      </c>
      <c r="S16" s="29">
        <v>12676</v>
      </c>
    </row>
    <row r="17" spans="1:19" ht="18.600000000000001" customHeight="1">
      <c r="A17" s="31" t="s">
        <v>75</v>
      </c>
      <c r="B17" s="29">
        <v>37533</v>
      </c>
      <c r="C17" s="29">
        <v>18177</v>
      </c>
      <c r="D17" s="36">
        <v>19356</v>
      </c>
      <c r="E17" s="30">
        <v>8858</v>
      </c>
      <c r="F17" s="36">
        <v>7481</v>
      </c>
      <c r="G17" s="30">
        <v>6128</v>
      </c>
      <c r="H17" s="36">
        <v>2974</v>
      </c>
      <c r="I17" s="32">
        <v>293</v>
      </c>
      <c r="J17" s="30">
        <v>1353</v>
      </c>
      <c r="K17" s="36">
        <v>646</v>
      </c>
      <c r="L17" s="36">
        <v>30052</v>
      </c>
      <c r="M17" s="36">
        <v>14316</v>
      </c>
      <c r="N17" s="36">
        <v>15736</v>
      </c>
      <c r="O17" s="29">
        <v>22327</v>
      </c>
      <c r="P17" s="29">
        <v>12313</v>
      </c>
      <c r="Q17" s="29">
        <v>10014</v>
      </c>
      <c r="R17" s="29">
        <v>8685</v>
      </c>
      <c r="S17" s="29">
        <v>6521</v>
      </c>
    </row>
    <row r="18" spans="1:19" ht="18.600000000000001" customHeight="1">
      <c r="A18" s="34" t="s">
        <v>76</v>
      </c>
      <c r="B18" s="29">
        <v>38217</v>
      </c>
      <c r="C18" s="29">
        <v>18294</v>
      </c>
      <c r="D18" s="36">
        <v>19923</v>
      </c>
      <c r="E18" s="30">
        <v>8859</v>
      </c>
      <c r="F18" s="36">
        <v>7301</v>
      </c>
      <c r="G18" s="30">
        <v>6277</v>
      </c>
      <c r="H18" s="36">
        <v>2978</v>
      </c>
      <c r="I18" s="32">
        <v>311</v>
      </c>
      <c r="J18" s="30">
        <v>1024</v>
      </c>
      <c r="K18" s="36">
        <v>496</v>
      </c>
      <c r="L18" s="36">
        <v>30916</v>
      </c>
      <c r="M18" s="36">
        <v>14467</v>
      </c>
      <c r="N18" s="36">
        <v>16449</v>
      </c>
      <c r="O18" s="29">
        <v>22138</v>
      </c>
      <c r="P18" s="29">
        <v>11962</v>
      </c>
      <c r="Q18" s="29">
        <v>10176</v>
      </c>
      <c r="R18" s="29">
        <v>9415</v>
      </c>
      <c r="S18" s="29">
        <v>6664</v>
      </c>
    </row>
    <row r="19" spans="1:19" ht="18.600000000000001" customHeight="1">
      <c r="A19" s="34" t="s">
        <v>77</v>
      </c>
      <c r="B19" s="29">
        <v>11632</v>
      </c>
      <c r="C19" s="29">
        <v>5581</v>
      </c>
      <c r="D19" s="36">
        <v>6051</v>
      </c>
      <c r="E19" s="30">
        <v>2634</v>
      </c>
      <c r="F19" s="36">
        <v>2785</v>
      </c>
      <c r="G19" s="30">
        <v>2359</v>
      </c>
      <c r="H19" s="36">
        <v>1129</v>
      </c>
      <c r="I19" s="32">
        <v>108</v>
      </c>
      <c r="J19" s="30">
        <v>426</v>
      </c>
      <c r="K19" s="36">
        <v>222</v>
      </c>
      <c r="L19" s="29">
        <v>8847</v>
      </c>
      <c r="M19" s="29">
        <v>4147</v>
      </c>
      <c r="N19" s="29">
        <v>4700</v>
      </c>
      <c r="O19" s="29">
        <v>6430</v>
      </c>
      <c r="P19" s="29">
        <v>3462</v>
      </c>
      <c r="Q19" s="29">
        <v>2968</v>
      </c>
      <c r="R19" s="29">
        <v>2660</v>
      </c>
      <c r="S19" s="29">
        <v>2542</v>
      </c>
    </row>
    <row r="20" spans="1:19" ht="18.600000000000001" customHeight="1">
      <c r="A20" s="34" t="s">
        <v>78</v>
      </c>
      <c r="B20" s="32">
        <v>19710</v>
      </c>
      <c r="C20" s="32">
        <v>9313</v>
      </c>
      <c r="D20" s="32">
        <v>10397</v>
      </c>
      <c r="E20" s="30">
        <v>4164</v>
      </c>
      <c r="F20" s="30">
        <v>3415</v>
      </c>
      <c r="G20" s="39">
        <v>2886</v>
      </c>
      <c r="H20" s="30">
        <v>1374</v>
      </c>
      <c r="I20" s="32">
        <v>140</v>
      </c>
      <c r="J20" s="30">
        <v>529</v>
      </c>
      <c r="K20" s="30">
        <v>230</v>
      </c>
      <c r="L20" s="30">
        <v>16295</v>
      </c>
      <c r="M20" s="30">
        <v>7502</v>
      </c>
      <c r="N20" s="30">
        <v>8793</v>
      </c>
      <c r="O20" s="29">
        <v>10917</v>
      </c>
      <c r="P20" s="29">
        <v>5995</v>
      </c>
      <c r="Q20" s="29">
        <v>4922</v>
      </c>
      <c r="R20" s="29">
        <v>5714</v>
      </c>
      <c r="S20" s="29">
        <v>3079</v>
      </c>
    </row>
    <row r="21" spans="1:19" ht="18.600000000000001" customHeight="1">
      <c r="A21" s="31" t="s">
        <v>79</v>
      </c>
      <c r="B21" s="32">
        <v>18341</v>
      </c>
      <c r="C21" s="32">
        <v>8460</v>
      </c>
      <c r="D21" s="32">
        <v>9881</v>
      </c>
      <c r="E21" s="37">
        <v>3837</v>
      </c>
      <c r="F21" s="30">
        <v>4097</v>
      </c>
      <c r="G21" s="30">
        <v>3539</v>
      </c>
      <c r="H21" s="30">
        <v>1749</v>
      </c>
      <c r="I21" s="32">
        <v>164</v>
      </c>
      <c r="J21" s="30">
        <v>558</v>
      </c>
      <c r="K21" s="30">
        <v>278</v>
      </c>
      <c r="L21" s="30">
        <v>14244</v>
      </c>
      <c r="M21" s="30">
        <v>6390</v>
      </c>
      <c r="N21" s="30">
        <v>7854</v>
      </c>
      <c r="O21" s="37">
        <v>9543</v>
      </c>
      <c r="P21" s="37">
        <v>5066</v>
      </c>
      <c r="Q21" s="37">
        <v>4477</v>
      </c>
      <c r="R21" s="29">
        <v>5054</v>
      </c>
      <c r="S21" s="29">
        <v>3744</v>
      </c>
    </row>
    <row r="22" spans="1:19" ht="18.600000000000001" customHeight="1">
      <c r="A22" s="31" t="s">
        <v>80</v>
      </c>
      <c r="B22" s="32">
        <v>14756</v>
      </c>
      <c r="C22" s="32">
        <v>7025</v>
      </c>
      <c r="D22" s="32">
        <v>7731</v>
      </c>
      <c r="E22" s="30">
        <v>3445</v>
      </c>
      <c r="F22" s="36">
        <v>3325</v>
      </c>
      <c r="G22" s="30">
        <v>2824</v>
      </c>
      <c r="H22" s="36">
        <v>1350</v>
      </c>
      <c r="I22" s="36">
        <v>119</v>
      </c>
      <c r="J22" s="30">
        <v>501</v>
      </c>
      <c r="K22" s="36">
        <v>239</v>
      </c>
      <c r="L22" s="29">
        <v>11431</v>
      </c>
      <c r="M22" s="29">
        <v>5289</v>
      </c>
      <c r="N22" s="29">
        <v>6142</v>
      </c>
      <c r="O22" s="29">
        <v>8438</v>
      </c>
      <c r="P22" s="29">
        <v>4496</v>
      </c>
      <c r="Q22" s="29">
        <v>3942</v>
      </c>
      <c r="R22" s="29">
        <v>3332</v>
      </c>
      <c r="S22" s="29">
        <v>2986</v>
      </c>
    </row>
    <row r="23" spans="1:19" ht="18.600000000000001" customHeight="1">
      <c r="A23" s="31" t="s">
        <v>81</v>
      </c>
      <c r="B23" s="29">
        <v>13245</v>
      </c>
      <c r="C23" s="29">
        <v>6317</v>
      </c>
      <c r="D23" s="36">
        <v>6928</v>
      </c>
      <c r="E23" s="30">
        <v>2919</v>
      </c>
      <c r="F23" s="36">
        <v>3223</v>
      </c>
      <c r="G23" s="30">
        <v>2706</v>
      </c>
      <c r="H23" s="36">
        <v>1353</v>
      </c>
      <c r="I23" s="32">
        <v>121</v>
      </c>
      <c r="J23" s="30">
        <v>517</v>
      </c>
      <c r="K23" s="36">
        <v>251</v>
      </c>
      <c r="L23" s="29">
        <v>10022</v>
      </c>
      <c r="M23" s="29">
        <v>4698</v>
      </c>
      <c r="N23" s="29">
        <v>5324</v>
      </c>
      <c r="O23" s="29">
        <v>7372</v>
      </c>
      <c r="P23" s="29">
        <v>4008</v>
      </c>
      <c r="Q23" s="29">
        <v>3364</v>
      </c>
      <c r="R23" s="29">
        <v>3009</v>
      </c>
      <c r="S23" s="29">
        <v>2864</v>
      </c>
    </row>
    <row r="24" spans="1:19" ht="18.600000000000001" customHeight="1">
      <c r="A24" s="31" t="s">
        <v>82</v>
      </c>
      <c r="B24" s="29">
        <v>18107</v>
      </c>
      <c r="C24" s="29">
        <v>8735</v>
      </c>
      <c r="D24" s="36">
        <v>9372</v>
      </c>
      <c r="E24" s="30">
        <v>4159</v>
      </c>
      <c r="F24" s="36">
        <v>3791</v>
      </c>
      <c r="G24" s="30">
        <v>3209</v>
      </c>
      <c r="H24" s="36">
        <v>1553</v>
      </c>
      <c r="I24" s="36">
        <v>161</v>
      </c>
      <c r="J24" s="30">
        <v>582</v>
      </c>
      <c r="K24" s="36">
        <v>283</v>
      </c>
      <c r="L24" s="29">
        <v>14316</v>
      </c>
      <c r="M24" s="29">
        <v>6780</v>
      </c>
      <c r="N24" s="29">
        <v>7536</v>
      </c>
      <c r="O24" s="29">
        <v>10318</v>
      </c>
      <c r="P24" s="29">
        <v>5632</v>
      </c>
      <c r="Q24" s="29">
        <v>4686</v>
      </c>
      <c r="R24" s="29">
        <v>4381</v>
      </c>
      <c r="S24" s="29">
        <v>3408</v>
      </c>
    </row>
    <row r="25" spans="1:19" ht="18.600000000000001" customHeight="1">
      <c r="A25" s="31" t="s">
        <v>83</v>
      </c>
      <c r="B25" s="29">
        <v>18568</v>
      </c>
      <c r="C25" s="29">
        <v>8804</v>
      </c>
      <c r="D25" s="36">
        <v>9764</v>
      </c>
      <c r="E25" s="30">
        <v>3981</v>
      </c>
      <c r="F25" s="36">
        <v>4373</v>
      </c>
      <c r="G25" s="30">
        <v>3710</v>
      </c>
      <c r="H25" s="36">
        <v>1809</v>
      </c>
      <c r="I25" s="32">
        <v>179</v>
      </c>
      <c r="J25" s="30">
        <v>663</v>
      </c>
      <c r="K25" s="36">
        <v>319</v>
      </c>
      <c r="L25" s="29">
        <v>14195</v>
      </c>
      <c r="M25" s="29">
        <v>6559</v>
      </c>
      <c r="N25" s="29">
        <v>7636</v>
      </c>
      <c r="O25" s="29">
        <v>10025</v>
      </c>
      <c r="P25" s="29">
        <v>5423</v>
      </c>
      <c r="Q25" s="29">
        <v>4602</v>
      </c>
      <c r="R25" s="29">
        <v>4569</v>
      </c>
      <c r="S25" s="29">
        <v>3974</v>
      </c>
    </row>
    <row r="26" spans="1:19" ht="18.600000000000001" customHeight="1">
      <c r="A26" s="31" t="s">
        <v>84</v>
      </c>
      <c r="B26" s="29">
        <v>18911</v>
      </c>
      <c r="C26" s="29">
        <v>9186</v>
      </c>
      <c r="D26" s="36">
        <v>9725</v>
      </c>
      <c r="E26" s="30">
        <v>4169</v>
      </c>
      <c r="F26" s="36">
        <v>4136</v>
      </c>
      <c r="G26" s="30">
        <v>3512</v>
      </c>
      <c r="H26" s="36">
        <v>1767</v>
      </c>
      <c r="I26" s="36">
        <v>167</v>
      </c>
      <c r="J26" s="30">
        <v>624</v>
      </c>
      <c r="K26" s="36">
        <v>324</v>
      </c>
      <c r="L26" s="29">
        <v>14775</v>
      </c>
      <c r="M26" s="29">
        <v>7141</v>
      </c>
      <c r="N26" s="29">
        <v>7634</v>
      </c>
      <c r="O26" s="29">
        <v>10807</v>
      </c>
      <c r="P26" s="29">
        <v>5983</v>
      </c>
      <c r="Q26" s="29">
        <v>4824</v>
      </c>
      <c r="R26" s="29">
        <v>4368</v>
      </c>
      <c r="S26" s="29">
        <v>3736</v>
      </c>
    </row>
    <row r="27" spans="1:19" ht="18.600000000000001" customHeight="1">
      <c r="A27" s="31" t="s">
        <v>85</v>
      </c>
      <c r="B27" s="32">
        <v>46263</v>
      </c>
      <c r="C27" s="32">
        <v>21283</v>
      </c>
      <c r="D27" s="32">
        <v>24980</v>
      </c>
      <c r="E27" s="30">
        <v>10133</v>
      </c>
      <c r="F27" s="36">
        <v>9572</v>
      </c>
      <c r="G27" s="30">
        <v>8094</v>
      </c>
      <c r="H27" s="36">
        <v>3940</v>
      </c>
      <c r="I27" s="32">
        <v>418</v>
      </c>
      <c r="J27" s="30">
        <v>1478</v>
      </c>
      <c r="K27" s="36">
        <v>758</v>
      </c>
      <c r="L27" s="29">
        <v>36691</v>
      </c>
      <c r="M27" s="29">
        <v>16409</v>
      </c>
      <c r="N27" s="29">
        <v>20282</v>
      </c>
      <c r="O27" s="29">
        <v>24834</v>
      </c>
      <c r="P27" s="29">
        <v>13135</v>
      </c>
      <c r="Q27" s="29">
        <v>11699</v>
      </c>
      <c r="R27" s="37">
        <v>12835</v>
      </c>
      <c r="S27" s="29">
        <v>8594</v>
      </c>
    </row>
    <row r="28" spans="1:19" ht="13.8">
      <c r="A28" s="40"/>
      <c r="B28" s="996"/>
      <c r="C28" s="996"/>
      <c r="D28" s="996"/>
      <c r="E28" s="996"/>
      <c r="F28" s="996"/>
      <c r="G28" s="996"/>
      <c r="H28" s="996"/>
      <c r="I28" s="996"/>
      <c r="J28" s="996"/>
      <c r="K28" s="996"/>
      <c r="L28" s="996"/>
      <c r="M28" s="996"/>
      <c r="N28" s="996"/>
      <c r="O28" s="996"/>
      <c r="P28" s="996"/>
      <c r="Q28" s="996"/>
      <c r="R28" s="996"/>
      <c r="S28" s="996"/>
    </row>
    <row r="30" spans="1:19" ht="17.399999999999999">
      <c r="A30"/>
      <c r="B30" s="997"/>
      <c r="C30" s="997"/>
      <c r="D30" s="997"/>
      <c r="E30" s="997"/>
      <c r="F30" s="997"/>
      <c r="G30" s="997"/>
      <c r="H30" s="997"/>
      <c r="I30" s="41"/>
      <c r="J30" s="23"/>
    </row>
  </sheetData>
  <mergeCells count="21">
    <mergeCell ref="B28:S28"/>
    <mergeCell ref="B30:H30"/>
    <mergeCell ref="S2:S4"/>
    <mergeCell ref="F3:F4"/>
    <mergeCell ref="G3:I3"/>
    <mergeCell ref="J3:K3"/>
    <mergeCell ref="L3:L4"/>
    <mergeCell ref="M3:M4"/>
    <mergeCell ref="N3:N4"/>
    <mergeCell ref="O3:O4"/>
    <mergeCell ref="P3:P4"/>
    <mergeCell ref="Q3:Q4"/>
    <mergeCell ref="A1:R1"/>
    <mergeCell ref="A2:A4"/>
    <mergeCell ref="B2:B4"/>
    <mergeCell ref="C2:C4"/>
    <mergeCell ref="D2:E3"/>
    <mergeCell ref="F2:K2"/>
    <mergeCell ref="L2:N2"/>
    <mergeCell ref="O2:Q2"/>
    <mergeCell ref="R2:R4"/>
  </mergeCells>
  <printOptions horizontalCentered="1" verticalCentered="1"/>
  <pageMargins left="0.59055118110236227" right="0.59055118110236227" top="0.39370078740157483" bottom="0.78740157480314965" header="0" footer="0"/>
  <pageSetup paperSize="9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7"/>
  <sheetViews>
    <sheetView zoomScaleNormal="100" workbookViewId="0">
      <selection activeCell="M18" sqref="M18"/>
    </sheetView>
  </sheetViews>
  <sheetFormatPr defaultColWidth="8.88671875" defaultRowHeight="14.4"/>
  <cols>
    <col min="1" max="1" width="25" style="527" customWidth="1"/>
    <col min="2" max="2" width="14.33203125" style="527" customWidth="1"/>
    <col min="3" max="3" width="12.6640625" style="527" customWidth="1"/>
    <col min="4" max="4" width="15.33203125" style="527" customWidth="1"/>
    <col min="5" max="5" width="12" style="527" customWidth="1"/>
    <col min="6" max="16384" width="8.88671875" style="527"/>
  </cols>
  <sheetData>
    <row r="1" spans="1:7" ht="48" customHeight="1">
      <c r="A1" s="1197" t="s">
        <v>906</v>
      </c>
      <c r="B1" s="1197"/>
      <c r="C1" s="1197"/>
      <c r="D1" s="1197"/>
      <c r="E1" s="1197"/>
    </row>
    <row r="2" spans="1:7" ht="28.2" customHeight="1">
      <c r="A2" s="1200" t="s">
        <v>907</v>
      </c>
      <c r="B2" s="1200"/>
      <c r="C2" s="1200"/>
      <c r="D2" s="1200"/>
      <c r="E2" s="1200"/>
    </row>
    <row r="3" spans="1:7">
      <c r="A3" s="1201" t="s">
        <v>908</v>
      </c>
      <c r="B3" s="1203">
        <v>2019</v>
      </c>
      <c r="C3" s="1204"/>
      <c r="D3" s="1203">
        <v>2020</v>
      </c>
      <c r="E3" s="1204"/>
    </row>
    <row r="4" spans="1:7" ht="24">
      <c r="A4" s="1202"/>
      <c r="B4" s="559" t="s">
        <v>909</v>
      </c>
      <c r="C4" s="559" t="s">
        <v>910</v>
      </c>
      <c r="D4" s="559" t="s">
        <v>909</v>
      </c>
      <c r="E4" s="559" t="s">
        <v>910</v>
      </c>
    </row>
    <row r="5" spans="1:7" ht="27.6">
      <c r="A5" s="560" t="s">
        <v>874</v>
      </c>
      <c r="B5" s="549">
        <v>42</v>
      </c>
      <c r="C5" s="549">
        <v>134</v>
      </c>
      <c r="D5" s="549" t="s">
        <v>303</v>
      </c>
      <c r="E5" s="549">
        <v>19</v>
      </c>
    </row>
    <row r="6" spans="1:7">
      <c r="A6" s="548" t="s">
        <v>875</v>
      </c>
      <c r="B6" s="549" t="s">
        <v>303</v>
      </c>
      <c r="C6" s="549">
        <v>3</v>
      </c>
      <c r="D6" s="549"/>
      <c r="E6" s="549">
        <v>1</v>
      </c>
      <c r="F6" s="561"/>
      <c r="G6" s="561"/>
    </row>
    <row r="7" spans="1:7">
      <c r="A7" s="560" t="s">
        <v>876</v>
      </c>
      <c r="B7" s="549">
        <v>2</v>
      </c>
      <c r="C7" s="549">
        <v>166</v>
      </c>
      <c r="D7" s="549">
        <v>8</v>
      </c>
      <c r="E7" s="549">
        <v>32</v>
      </c>
    </row>
    <row r="8" spans="1:7" ht="24">
      <c r="A8" s="548" t="s">
        <v>911</v>
      </c>
      <c r="B8" s="549">
        <v>1</v>
      </c>
      <c r="C8" s="549">
        <v>60</v>
      </c>
      <c r="D8" s="549">
        <v>4</v>
      </c>
      <c r="E8" s="549">
        <v>21</v>
      </c>
      <c r="F8" s="561"/>
      <c r="G8" s="561"/>
    </row>
    <row r="9" spans="1:7" ht="69">
      <c r="A9" s="560" t="s">
        <v>878</v>
      </c>
      <c r="B9" s="549">
        <v>315</v>
      </c>
      <c r="C9" s="549">
        <v>365</v>
      </c>
      <c r="D9" s="549">
        <v>67</v>
      </c>
      <c r="E9" s="549">
        <v>57</v>
      </c>
    </row>
    <row r="10" spans="1:7">
      <c r="A10" s="548" t="s">
        <v>912</v>
      </c>
      <c r="B10" s="549">
        <v>315</v>
      </c>
      <c r="C10" s="549">
        <v>343</v>
      </c>
      <c r="D10" s="549">
        <v>67</v>
      </c>
      <c r="E10" s="549">
        <v>37</v>
      </c>
      <c r="F10" s="561"/>
      <c r="G10" s="561"/>
    </row>
    <row r="11" spans="1:7" ht="55.2">
      <c r="A11" s="560" t="s">
        <v>880</v>
      </c>
      <c r="B11" s="549">
        <v>1262</v>
      </c>
      <c r="C11" s="549">
        <v>7109</v>
      </c>
      <c r="D11" s="549">
        <v>536</v>
      </c>
      <c r="E11" s="549">
        <v>1294</v>
      </c>
    </row>
    <row r="12" spans="1:7" ht="24">
      <c r="A12" s="548" t="s">
        <v>881</v>
      </c>
      <c r="B12" s="549">
        <v>517</v>
      </c>
      <c r="C12" s="549">
        <v>2014</v>
      </c>
      <c r="D12" s="549">
        <v>187</v>
      </c>
      <c r="E12" s="549">
        <v>340</v>
      </c>
      <c r="F12" s="561"/>
      <c r="G12" s="561"/>
    </row>
    <row r="13" spans="1:7">
      <c r="A13" s="548" t="s">
        <v>913</v>
      </c>
      <c r="B13" s="549">
        <v>516</v>
      </c>
      <c r="C13" s="549">
        <v>3950</v>
      </c>
      <c r="D13" s="549">
        <v>248</v>
      </c>
      <c r="E13" s="549">
        <v>707</v>
      </c>
      <c r="F13" s="561"/>
      <c r="G13" s="561"/>
    </row>
    <row r="14" spans="1:7">
      <c r="A14" s="560" t="s">
        <v>585</v>
      </c>
      <c r="B14" s="549">
        <v>524</v>
      </c>
      <c r="C14" s="549">
        <v>4972</v>
      </c>
      <c r="D14" s="549">
        <v>70</v>
      </c>
      <c r="E14" s="549">
        <v>1087</v>
      </c>
      <c r="F14" s="562"/>
      <c r="G14" s="562"/>
    </row>
    <row r="15" spans="1:7" ht="27.6">
      <c r="A15" s="560" t="s">
        <v>883</v>
      </c>
      <c r="B15" s="549">
        <v>70</v>
      </c>
      <c r="C15" s="549">
        <v>427</v>
      </c>
      <c r="D15" s="549">
        <v>82</v>
      </c>
      <c r="E15" s="549">
        <v>101</v>
      </c>
    </row>
    <row r="16" spans="1:7" ht="27.6">
      <c r="A16" s="560" t="s">
        <v>591</v>
      </c>
      <c r="B16" s="549">
        <v>1661</v>
      </c>
      <c r="C16" s="549">
        <v>16159</v>
      </c>
      <c r="D16" s="549">
        <v>665</v>
      </c>
      <c r="E16" s="549">
        <v>2461</v>
      </c>
    </row>
    <row r="17" spans="1:7" ht="48">
      <c r="A17" s="548" t="s">
        <v>884</v>
      </c>
      <c r="B17" s="549">
        <v>1403</v>
      </c>
      <c r="C17" s="549">
        <v>9378</v>
      </c>
      <c r="D17" s="549">
        <v>509</v>
      </c>
      <c r="E17" s="549">
        <v>1409</v>
      </c>
      <c r="F17" s="561"/>
      <c r="G17" s="561"/>
    </row>
    <row r="18" spans="1:7">
      <c r="A18" s="548" t="s">
        <v>885</v>
      </c>
      <c r="B18" s="549">
        <v>144</v>
      </c>
      <c r="C18" s="549">
        <v>2916</v>
      </c>
      <c r="D18" s="549">
        <v>65</v>
      </c>
      <c r="E18" s="549">
        <v>134</v>
      </c>
      <c r="F18" s="561"/>
      <c r="G18" s="561"/>
    </row>
    <row r="19" spans="1:7">
      <c r="A19" s="548" t="s">
        <v>886</v>
      </c>
      <c r="B19" s="549">
        <v>172</v>
      </c>
      <c r="C19" s="549">
        <v>2990</v>
      </c>
      <c r="D19" s="549">
        <v>55</v>
      </c>
      <c r="E19" s="549">
        <v>297</v>
      </c>
      <c r="F19" s="561"/>
      <c r="G19" s="561"/>
    </row>
    <row r="20" spans="1:7">
      <c r="A20" s="560" t="s">
        <v>601</v>
      </c>
      <c r="B20" s="549">
        <v>342</v>
      </c>
      <c r="C20" s="549">
        <v>1882</v>
      </c>
      <c r="D20" s="549">
        <v>97</v>
      </c>
      <c r="E20" s="549">
        <v>293</v>
      </c>
    </row>
    <row r="21" spans="1:7">
      <c r="A21" s="563" t="s">
        <v>887</v>
      </c>
      <c r="B21" s="549">
        <v>2</v>
      </c>
      <c r="C21" s="549">
        <v>6</v>
      </c>
      <c r="D21" s="549">
        <v>0</v>
      </c>
      <c r="E21" s="549">
        <v>0</v>
      </c>
      <c r="F21" s="561"/>
      <c r="G21" s="561"/>
    </row>
    <row r="22" spans="1:7" ht="24">
      <c r="A22" s="563" t="s">
        <v>888</v>
      </c>
      <c r="B22" s="549">
        <v>214</v>
      </c>
      <c r="C22" s="549">
        <v>680</v>
      </c>
      <c r="D22" s="549">
        <v>50</v>
      </c>
      <c r="E22" s="549">
        <v>87</v>
      </c>
      <c r="F22" s="561"/>
      <c r="G22" s="561"/>
    </row>
    <row r="23" spans="1:7" ht="48">
      <c r="A23" s="563" t="s">
        <v>889</v>
      </c>
      <c r="B23" s="549">
        <v>122</v>
      </c>
      <c r="C23" s="549">
        <v>1003</v>
      </c>
      <c r="D23" s="549">
        <v>40</v>
      </c>
      <c r="E23" s="549">
        <v>135</v>
      </c>
      <c r="F23" s="561"/>
      <c r="G23" s="561"/>
    </row>
    <row r="24" spans="1:7" ht="27.6">
      <c r="A24" s="560" t="s">
        <v>890</v>
      </c>
      <c r="B24" s="549">
        <v>851</v>
      </c>
      <c r="C24" s="549">
        <v>4864</v>
      </c>
      <c r="D24" s="549">
        <v>206</v>
      </c>
      <c r="E24" s="549">
        <v>1137</v>
      </c>
    </row>
    <row r="25" spans="1:7" ht="27.6">
      <c r="A25" s="560" t="s">
        <v>607</v>
      </c>
      <c r="B25" s="549">
        <v>212</v>
      </c>
      <c r="C25" s="549">
        <v>995</v>
      </c>
      <c r="D25" s="549">
        <v>97</v>
      </c>
      <c r="E25" s="549">
        <v>199</v>
      </c>
    </row>
    <row r="26" spans="1:7">
      <c r="A26" s="564" t="s">
        <v>891</v>
      </c>
      <c r="B26" s="549">
        <v>2648</v>
      </c>
      <c r="C26" s="549">
        <v>46854</v>
      </c>
      <c r="D26" s="549">
        <v>156</v>
      </c>
      <c r="E26" s="549">
        <v>3699</v>
      </c>
    </row>
    <row r="27" spans="1:7">
      <c r="A27" s="565" t="s">
        <v>914</v>
      </c>
      <c r="B27" s="554">
        <v>7929</v>
      </c>
      <c r="C27" s="554">
        <v>83927</v>
      </c>
      <c r="D27" s="554">
        <v>1984</v>
      </c>
      <c r="E27" s="554">
        <v>10379</v>
      </c>
      <c r="F27" s="566"/>
      <c r="G27" s="566"/>
    </row>
  </sheetData>
  <mergeCells count="5">
    <mergeCell ref="A1:E1"/>
    <mergeCell ref="A2:E2"/>
    <mergeCell ref="A3:A4"/>
    <mergeCell ref="B3:C3"/>
    <mergeCell ref="D3:E3"/>
  </mergeCells>
  <printOptions horizontalCentered="1" verticalCentered="1"/>
  <pageMargins left="0.59055118110236227" right="0.59055118110236227" top="0.39370078740157483" bottom="0.78740157480314965" header="0" footer="0"/>
  <pageSetup paperSize="9" fitToHeight="0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3"/>
  <sheetViews>
    <sheetView workbookViewId="0">
      <selection activeCell="F11" sqref="F11"/>
    </sheetView>
  </sheetViews>
  <sheetFormatPr defaultColWidth="8.88671875" defaultRowHeight="14.4"/>
  <cols>
    <col min="1" max="1" width="29.109375" style="527" customWidth="1"/>
    <col min="2" max="16384" width="8.88671875" style="527"/>
  </cols>
  <sheetData>
    <row r="1" spans="1:16" ht="28.2" customHeight="1">
      <c r="A1" s="1197" t="s">
        <v>915</v>
      </c>
      <c r="B1" s="1197"/>
      <c r="C1" s="1197"/>
      <c r="D1" s="1197"/>
      <c r="E1" s="1197"/>
      <c r="F1" s="1197"/>
      <c r="G1" s="1197"/>
      <c r="H1" s="1197"/>
      <c r="I1" s="1197"/>
      <c r="J1" s="1197"/>
      <c r="K1" s="1197"/>
      <c r="L1" s="1197"/>
      <c r="M1" s="1197"/>
      <c r="N1" s="1197"/>
      <c r="O1" s="1197"/>
      <c r="P1" s="555"/>
    </row>
    <row r="2" spans="1:16" ht="34.950000000000003" customHeight="1">
      <c r="A2" s="1182" t="s">
        <v>916</v>
      </c>
      <c r="B2" s="1182"/>
      <c r="C2" s="1182"/>
      <c r="D2" s="1182"/>
      <c r="E2" s="1182"/>
      <c r="F2" s="1182"/>
      <c r="G2" s="1182"/>
      <c r="H2" s="1182"/>
      <c r="I2" s="1182"/>
      <c r="J2" s="1182"/>
      <c r="K2" s="1182"/>
      <c r="L2" s="1182"/>
      <c r="M2" s="1182"/>
      <c r="N2" s="1182"/>
      <c r="O2" s="1182"/>
      <c r="P2" s="555"/>
    </row>
    <row r="3" spans="1:16" ht="15.6">
      <c r="A3" s="1198" t="s">
        <v>895</v>
      </c>
      <c r="B3" s="1196">
        <v>2019</v>
      </c>
      <c r="C3" s="1196"/>
      <c r="D3" s="1196"/>
      <c r="E3" s="1196"/>
      <c r="F3" s="1196"/>
      <c r="G3" s="1196"/>
      <c r="H3" s="1196"/>
      <c r="I3" s="1196">
        <v>2020</v>
      </c>
      <c r="J3" s="1196"/>
      <c r="K3" s="1196"/>
      <c r="L3" s="1196"/>
      <c r="M3" s="1196"/>
      <c r="N3" s="1196"/>
      <c r="O3" s="1196"/>
      <c r="P3" s="555"/>
    </row>
    <row r="4" spans="1:16" ht="15.75" customHeight="1">
      <c r="A4" s="1198"/>
      <c r="B4" s="1198" t="s">
        <v>234</v>
      </c>
      <c r="C4" s="1198"/>
      <c r="D4" s="1198"/>
      <c r="E4" s="1198" t="s">
        <v>48</v>
      </c>
      <c r="F4" s="1198"/>
      <c r="G4" s="1198"/>
      <c r="H4" s="1199" t="s">
        <v>46</v>
      </c>
      <c r="I4" s="1198" t="s">
        <v>234</v>
      </c>
      <c r="J4" s="1198"/>
      <c r="K4" s="1198"/>
      <c r="L4" s="1198" t="s">
        <v>48</v>
      </c>
      <c r="M4" s="1198"/>
      <c r="N4" s="1198"/>
      <c r="O4" s="1196" t="s">
        <v>46</v>
      </c>
      <c r="P4" s="555"/>
    </row>
    <row r="5" spans="1:16" ht="26.4">
      <c r="A5" s="1198"/>
      <c r="B5" s="556" t="s">
        <v>896</v>
      </c>
      <c r="C5" s="556" t="s">
        <v>897</v>
      </c>
      <c r="D5" s="556" t="s">
        <v>898</v>
      </c>
      <c r="E5" s="556" t="s">
        <v>896</v>
      </c>
      <c r="F5" s="556" t="s">
        <v>897</v>
      </c>
      <c r="G5" s="556" t="s">
        <v>898</v>
      </c>
      <c r="H5" s="1199"/>
      <c r="I5" s="556" t="s">
        <v>896</v>
      </c>
      <c r="J5" s="556" t="s">
        <v>897</v>
      </c>
      <c r="K5" s="556" t="s">
        <v>898</v>
      </c>
      <c r="L5" s="556" t="s">
        <v>896</v>
      </c>
      <c r="M5" s="556" t="s">
        <v>897</v>
      </c>
      <c r="N5" s="556" t="s">
        <v>898</v>
      </c>
      <c r="O5" s="1196"/>
      <c r="P5" s="555"/>
    </row>
    <row r="6" spans="1:16" ht="40.950000000000003" customHeight="1">
      <c r="A6" s="557" t="s">
        <v>899</v>
      </c>
      <c r="B6" s="530">
        <v>23853</v>
      </c>
      <c r="C6" s="530">
        <v>7158</v>
      </c>
      <c r="D6" s="530">
        <v>284</v>
      </c>
      <c r="E6" s="530">
        <v>26778</v>
      </c>
      <c r="F6" s="530">
        <v>8795</v>
      </c>
      <c r="G6" s="530">
        <v>350</v>
      </c>
      <c r="H6" s="558">
        <v>67218</v>
      </c>
      <c r="I6" s="530">
        <v>5917</v>
      </c>
      <c r="J6" s="530">
        <v>1450</v>
      </c>
      <c r="K6" s="530">
        <v>29</v>
      </c>
      <c r="L6" s="530">
        <v>6603</v>
      </c>
      <c r="M6" s="530">
        <v>1911</v>
      </c>
      <c r="N6" s="530">
        <v>46</v>
      </c>
      <c r="O6" s="558">
        <v>15956</v>
      </c>
      <c r="P6" s="555"/>
    </row>
    <row r="7" spans="1:16" ht="40.950000000000003" customHeight="1">
      <c r="A7" s="557" t="s">
        <v>900</v>
      </c>
      <c r="B7" s="530">
        <v>2861</v>
      </c>
      <c r="C7" s="530">
        <v>2118</v>
      </c>
      <c r="D7" s="530">
        <v>477</v>
      </c>
      <c r="E7" s="530">
        <v>2797</v>
      </c>
      <c r="F7" s="530">
        <v>2855</v>
      </c>
      <c r="G7" s="530">
        <v>758</v>
      </c>
      <c r="H7" s="558">
        <v>11866</v>
      </c>
      <c r="I7" s="530">
        <v>554</v>
      </c>
      <c r="J7" s="530">
        <v>390</v>
      </c>
      <c r="K7" s="530">
        <v>47</v>
      </c>
      <c r="L7" s="530">
        <v>555</v>
      </c>
      <c r="M7" s="530">
        <v>606</v>
      </c>
      <c r="N7" s="530">
        <v>134</v>
      </c>
      <c r="O7" s="558">
        <v>2286</v>
      </c>
      <c r="P7" s="555"/>
    </row>
    <row r="8" spans="1:16" ht="40.950000000000003" customHeight="1">
      <c r="A8" s="557" t="s">
        <v>901</v>
      </c>
      <c r="B8" s="530">
        <v>3043</v>
      </c>
      <c r="C8" s="530">
        <v>4459</v>
      </c>
      <c r="D8" s="530">
        <v>4731</v>
      </c>
      <c r="E8" s="530">
        <v>3464</v>
      </c>
      <c r="F8" s="530">
        <v>7035</v>
      </c>
      <c r="G8" s="530">
        <v>8622</v>
      </c>
      <c r="H8" s="558">
        <v>31354</v>
      </c>
      <c r="I8" s="530">
        <v>597</v>
      </c>
      <c r="J8" s="530">
        <v>800</v>
      </c>
      <c r="K8" s="530">
        <v>863</v>
      </c>
      <c r="L8" s="530">
        <v>797</v>
      </c>
      <c r="M8" s="530">
        <v>1282</v>
      </c>
      <c r="N8" s="530">
        <v>1703</v>
      </c>
      <c r="O8" s="558">
        <v>6042</v>
      </c>
      <c r="P8" s="555"/>
    </row>
    <row r="9" spans="1:16" ht="31.2">
      <c r="A9" s="567" t="s">
        <v>917</v>
      </c>
      <c r="B9" s="568">
        <v>595</v>
      </c>
      <c r="C9" s="530">
        <v>1135</v>
      </c>
      <c r="D9" s="530">
        <v>1513</v>
      </c>
      <c r="E9" s="530">
        <v>727</v>
      </c>
      <c r="F9" s="530">
        <v>1692</v>
      </c>
      <c r="G9" s="530">
        <v>2266</v>
      </c>
      <c r="H9" s="558">
        <v>7928</v>
      </c>
      <c r="I9" s="558">
        <v>110</v>
      </c>
      <c r="J9" s="530">
        <v>206</v>
      </c>
      <c r="K9" s="530">
        <v>278</v>
      </c>
      <c r="L9" s="530">
        <v>114</v>
      </c>
      <c r="M9" s="530">
        <v>353</v>
      </c>
      <c r="N9" s="530">
        <v>543</v>
      </c>
      <c r="O9" s="558">
        <v>1604</v>
      </c>
    </row>
    <row r="10" spans="1:16" ht="40.950000000000003" customHeight="1">
      <c r="A10" s="557" t="s">
        <v>902</v>
      </c>
      <c r="B10" s="530">
        <v>576</v>
      </c>
      <c r="C10" s="530">
        <v>1459</v>
      </c>
      <c r="D10" s="530">
        <v>1877</v>
      </c>
      <c r="E10" s="530">
        <v>742</v>
      </c>
      <c r="F10" s="530">
        <v>2155</v>
      </c>
      <c r="G10" s="530">
        <v>3314</v>
      </c>
      <c r="H10" s="558">
        <v>10123</v>
      </c>
      <c r="I10" s="530">
        <v>84</v>
      </c>
      <c r="J10" s="530">
        <v>243</v>
      </c>
      <c r="K10" s="530">
        <v>299</v>
      </c>
      <c r="L10" s="530">
        <v>123</v>
      </c>
      <c r="M10" s="530">
        <v>364</v>
      </c>
      <c r="N10" s="530">
        <v>591</v>
      </c>
      <c r="O10" s="558">
        <v>1704</v>
      </c>
      <c r="P10" s="555"/>
    </row>
    <row r="11" spans="1:16" ht="102" customHeight="1">
      <c r="A11" s="569" t="s">
        <v>918</v>
      </c>
      <c r="B11" s="530">
        <v>127</v>
      </c>
      <c r="C11" s="530">
        <v>397</v>
      </c>
      <c r="D11" s="530">
        <v>628</v>
      </c>
      <c r="E11" s="530">
        <v>108</v>
      </c>
      <c r="F11" s="530">
        <v>334</v>
      </c>
      <c r="G11" s="530">
        <v>389</v>
      </c>
      <c r="H11" s="558">
        <v>1983</v>
      </c>
      <c r="I11" s="530">
        <v>80</v>
      </c>
      <c r="J11" s="530">
        <v>127</v>
      </c>
      <c r="K11" s="530">
        <v>148</v>
      </c>
      <c r="L11" s="530">
        <v>78</v>
      </c>
      <c r="M11" s="530">
        <v>161</v>
      </c>
      <c r="N11" s="530">
        <v>163</v>
      </c>
      <c r="O11" s="558">
        <v>757</v>
      </c>
      <c r="P11" s="555"/>
    </row>
    <row r="12" spans="1:16" ht="101.25" customHeight="1">
      <c r="A12" s="569" t="s">
        <v>919</v>
      </c>
      <c r="B12" s="558" t="s">
        <v>303</v>
      </c>
      <c r="C12" s="558" t="s">
        <v>303</v>
      </c>
      <c r="D12" s="530">
        <v>1</v>
      </c>
      <c r="E12" s="530">
        <v>1</v>
      </c>
      <c r="F12" s="558" t="s">
        <v>303</v>
      </c>
      <c r="G12" s="530">
        <v>1</v>
      </c>
      <c r="H12" s="558">
        <v>3</v>
      </c>
      <c r="I12" s="558" t="s">
        <v>303</v>
      </c>
      <c r="J12" s="558" t="s">
        <v>303</v>
      </c>
      <c r="K12" s="558" t="s">
        <v>303</v>
      </c>
      <c r="L12" s="558" t="s">
        <v>303</v>
      </c>
      <c r="M12" s="558" t="s">
        <v>303</v>
      </c>
      <c r="N12" s="558" t="s">
        <v>303</v>
      </c>
      <c r="O12" s="558" t="s">
        <v>303</v>
      </c>
      <c r="P12" s="555"/>
    </row>
    <row r="13" spans="1:16" ht="40.950000000000003" customHeight="1">
      <c r="A13" s="557" t="s">
        <v>905</v>
      </c>
      <c r="B13" s="530">
        <v>3</v>
      </c>
      <c r="C13" s="530">
        <v>92</v>
      </c>
      <c r="D13" s="530">
        <v>93</v>
      </c>
      <c r="E13" s="530">
        <v>8</v>
      </c>
      <c r="F13" s="530">
        <v>99</v>
      </c>
      <c r="G13" s="530">
        <v>93</v>
      </c>
      <c r="H13" s="558">
        <v>388</v>
      </c>
      <c r="I13" s="530">
        <v>1</v>
      </c>
      <c r="J13" s="530">
        <v>7</v>
      </c>
      <c r="K13" s="530">
        <v>8</v>
      </c>
      <c r="L13" s="530">
        <v>3</v>
      </c>
      <c r="M13" s="530">
        <v>11</v>
      </c>
      <c r="N13" s="530">
        <v>16</v>
      </c>
      <c r="O13" s="558">
        <v>46</v>
      </c>
      <c r="P13" s="555"/>
    </row>
  </sheetData>
  <mergeCells count="11">
    <mergeCell ref="O4:O5"/>
    <mergeCell ref="A1:O1"/>
    <mergeCell ref="A2:O2"/>
    <mergeCell ref="A3:A5"/>
    <mergeCell ref="B3:H3"/>
    <mergeCell ref="I3:O3"/>
    <mergeCell ref="B4:D4"/>
    <mergeCell ref="E4:G4"/>
    <mergeCell ref="H4:H5"/>
    <mergeCell ref="I4:K4"/>
    <mergeCell ref="L4:N4"/>
  </mergeCells>
  <printOptions horizontalCentered="1" verticalCentered="1"/>
  <pageMargins left="0.59055118110236227" right="0.59055118110236227" top="0.39370078740157483" bottom="0.78740157480314965" header="0" footer="0"/>
  <pageSetup paperSize="9" scale="8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>
  <dimension ref="A1:W33"/>
  <sheetViews>
    <sheetView zoomScaleNormal="100" workbookViewId="0">
      <selection sqref="A1:S1"/>
    </sheetView>
  </sheetViews>
  <sheetFormatPr defaultRowHeight="13.2"/>
  <cols>
    <col min="1" max="1" width="7.88671875" customWidth="1"/>
    <col min="2" max="19" width="7.109375" customWidth="1"/>
  </cols>
  <sheetData>
    <row r="1" spans="1:23" ht="14.4">
      <c r="A1" s="1205" t="s">
        <v>920</v>
      </c>
      <c r="B1" s="1205"/>
      <c r="C1" s="1205"/>
      <c r="D1" s="1205"/>
      <c r="E1" s="1205"/>
      <c r="F1" s="1205"/>
      <c r="G1" s="1205"/>
      <c r="H1" s="1205"/>
      <c r="I1" s="1205"/>
      <c r="J1" s="1205"/>
      <c r="K1" s="1205"/>
      <c r="L1" s="1205"/>
      <c r="M1" s="1205"/>
      <c r="N1" s="1205"/>
      <c r="O1" s="1205"/>
      <c r="P1" s="1205"/>
      <c r="Q1" s="1205"/>
      <c r="R1" s="1205"/>
      <c r="S1" s="1205"/>
    </row>
    <row r="2" spans="1:23" s="105" customFormat="1" ht="15.6">
      <c r="A2" s="1023" t="s">
        <v>149</v>
      </c>
      <c r="B2" s="1206" t="s">
        <v>921</v>
      </c>
      <c r="C2" s="1207"/>
      <c r="D2" s="1207"/>
      <c r="E2" s="1207"/>
      <c r="F2" s="1207"/>
      <c r="G2" s="1208"/>
      <c r="H2" s="1206" t="s">
        <v>922</v>
      </c>
      <c r="I2" s="1207"/>
      <c r="J2" s="1207"/>
      <c r="K2" s="1207"/>
      <c r="L2" s="1207"/>
      <c r="M2" s="1208"/>
      <c r="N2" s="1206" t="s">
        <v>923</v>
      </c>
      <c r="O2" s="1207"/>
      <c r="P2" s="1207"/>
      <c r="Q2" s="1207"/>
      <c r="R2" s="1207"/>
      <c r="S2" s="1208"/>
    </row>
    <row r="3" spans="1:23" s="105" customFormat="1" ht="15.6">
      <c r="A3" s="1024"/>
      <c r="B3" s="1206" t="s">
        <v>924</v>
      </c>
      <c r="C3" s="1208"/>
      <c r="D3" s="1206" t="s">
        <v>925</v>
      </c>
      <c r="E3" s="1208"/>
      <c r="F3" s="1206" t="s">
        <v>926</v>
      </c>
      <c r="G3" s="1208"/>
      <c r="H3" s="1206" t="s">
        <v>924</v>
      </c>
      <c r="I3" s="1208"/>
      <c r="J3" s="1206" t="s">
        <v>925</v>
      </c>
      <c r="K3" s="1208"/>
      <c r="L3" s="1206" t="s">
        <v>926</v>
      </c>
      <c r="M3" s="1208"/>
      <c r="N3" s="1206" t="s">
        <v>924</v>
      </c>
      <c r="O3" s="1208"/>
      <c r="P3" s="1206" t="s">
        <v>925</v>
      </c>
      <c r="Q3" s="1208"/>
      <c r="R3" s="1206" t="s">
        <v>926</v>
      </c>
      <c r="S3" s="1208"/>
    </row>
    <row r="4" spans="1:23" s="105" customFormat="1" ht="57.6" customHeight="1">
      <c r="A4" s="1025"/>
      <c r="B4" s="570" t="s">
        <v>927</v>
      </c>
      <c r="C4" s="570" t="s">
        <v>928</v>
      </c>
      <c r="D4" s="570" t="s">
        <v>927</v>
      </c>
      <c r="E4" s="570" t="s">
        <v>928</v>
      </c>
      <c r="F4" s="570" t="s">
        <v>927</v>
      </c>
      <c r="G4" s="570" t="s">
        <v>928</v>
      </c>
      <c r="H4" s="570" t="s">
        <v>927</v>
      </c>
      <c r="I4" s="570" t="s">
        <v>929</v>
      </c>
      <c r="J4" s="570" t="s">
        <v>927</v>
      </c>
      <c r="K4" s="570" t="s">
        <v>929</v>
      </c>
      <c r="L4" s="570" t="s">
        <v>927</v>
      </c>
      <c r="M4" s="570" t="s">
        <v>929</v>
      </c>
      <c r="N4" s="570" t="s">
        <v>927</v>
      </c>
      <c r="O4" s="570" t="s">
        <v>930</v>
      </c>
      <c r="P4" s="570" t="s">
        <v>927</v>
      </c>
      <c r="Q4" s="570" t="s">
        <v>930</v>
      </c>
      <c r="R4" s="570" t="s">
        <v>927</v>
      </c>
      <c r="S4" s="570" t="s">
        <v>930</v>
      </c>
    </row>
    <row r="5" spans="1:23">
      <c r="A5" s="571">
        <v>2008</v>
      </c>
      <c r="B5" s="572">
        <v>7105</v>
      </c>
      <c r="C5" s="573">
        <v>75.794428016095509</v>
      </c>
      <c r="D5" s="572">
        <v>5618</v>
      </c>
      <c r="E5" s="573">
        <v>78.190457368246712</v>
      </c>
      <c r="F5" s="572">
        <v>1487</v>
      </c>
      <c r="G5" s="573">
        <v>67.929941252249861</v>
      </c>
      <c r="H5" s="572">
        <v>6702</v>
      </c>
      <c r="I5" s="573">
        <v>86.645791693277516</v>
      </c>
      <c r="J5" s="572">
        <v>5321</v>
      </c>
      <c r="K5" s="573">
        <v>88.452472380420431</v>
      </c>
      <c r="L5" s="572">
        <v>1381</v>
      </c>
      <c r="M5" s="573">
        <v>80.324321809129401</v>
      </c>
      <c r="N5" s="572">
        <v>403</v>
      </c>
      <c r="O5" s="573">
        <v>24.586663412848516</v>
      </c>
      <c r="P5" s="572">
        <v>297</v>
      </c>
      <c r="Q5" s="573">
        <v>25.39850858589314</v>
      </c>
      <c r="R5" s="572">
        <v>106</v>
      </c>
      <c r="S5" s="573">
        <v>22.565674628517904</v>
      </c>
    </row>
    <row r="6" spans="1:23">
      <c r="A6" s="571">
        <v>2009</v>
      </c>
      <c r="B6" s="572">
        <v>7532</v>
      </c>
      <c r="C6" s="573">
        <v>80.353332764359479</v>
      </c>
      <c r="D6" s="572">
        <v>5859</v>
      </c>
      <c r="E6" s="573">
        <v>81.667073213227866</v>
      </c>
      <c r="F6" s="572">
        <v>1673</v>
      </c>
      <c r="G6" s="573">
        <v>76.06792916088844</v>
      </c>
      <c r="H6" s="572">
        <v>7087</v>
      </c>
      <c r="I6" s="573">
        <v>91.390327094066137</v>
      </c>
      <c r="J6" s="572">
        <v>5536</v>
      </c>
      <c r="K6" s="573">
        <v>91.957536082868089</v>
      </c>
      <c r="L6" s="572">
        <v>1551</v>
      </c>
      <c r="M6" s="573">
        <v>89.421613394216138</v>
      </c>
      <c r="N6" s="572">
        <v>445</v>
      </c>
      <c r="O6" s="573">
        <v>27.486951419129682</v>
      </c>
      <c r="P6" s="572">
        <v>323</v>
      </c>
      <c r="Q6" s="573">
        <v>27.987661167336753</v>
      </c>
      <c r="R6" s="572">
        <v>122</v>
      </c>
      <c r="S6" s="573">
        <v>26.289137414614174</v>
      </c>
    </row>
    <row r="7" spans="1:23">
      <c r="A7" s="571">
        <v>2010</v>
      </c>
      <c r="B7" s="218">
        <v>7401</v>
      </c>
      <c r="C7" s="573">
        <v>78.909153717718254</v>
      </c>
      <c r="D7" s="218">
        <v>5779</v>
      </c>
      <c r="E7" s="573">
        <v>80.649775662719534</v>
      </c>
      <c r="F7" s="218">
        <v>1622</v>
      </c>
      <c r="G7" s="573">
        <v>73.274635320904054</v>
      </c>
      <c r="H7" s="218">
        <v>6969</v>
      </c>
      <c r="I7" s="573">
        <v>89.691927726504616</v>
      </c>
      <c r="J7" s="218">
        <v>5454</v>
      </c>
      <c r="K7" s="573">
        <v>90.608542521555663</v>
      </c>
      <c r="L7" s="218">
        <v>1515</v>
      </c>
      <c r="M7" s="573">
        <v>86.540274072762372</v>
      </c>
      <c r="N7" s="218">
        <v>432</v>
      </c>
      <c r="O7" s="573">
        <v>26.845470758943829</v>
      </c>
      <c r="P7" s="218">
        <v>325</v>
      </c>
      <c r="Q7" s="573">
        <v>28.353326063249728</v>
      </c>
      <c r="R7" s="218">
        <v>107</v>
      </c>
      <c r="S7" s="573">
        <v>23.112147917746675</v>
      </c>
    </row>
    <row r="8" spans="1:23">
      <c r="A8" s="571">
        <v>2011</v>
      </c>
      <c r="B8" s="218">
        <v>7368</v>
      </c>
      <c r="C8" s="573">
        <v>78.231260013824254</v>
      </c>
      <c r="D8" s="218">
        <v>5741</v>
      </c>
      <c r="E8" s="573">
        <v>78.600874316640628</v>
      </c>
      <c r="F8" s="218">
        <v>1627</v>
      </c>
      <c r="G8" s="573">
        <v>76.211086441265465</v>
      </c>
      <c r="H8" s="218">
        <v>6941</v>
      </c>
      <c r="I8" s="573">
        <v>89.357900211647291</v>
      </c>
      <c r="J8" s="218">
        <v>5431</v>
      </c>
      <c r="K8" s="573">
        <v>89.160388556081074</v>
      </c>
      <c r="L8" s="218">
        <v>1510</v>
      </c>
      <c r="M8" s="573">
        <v>90.075579973394895</v>
      </c>
      <c r="N8" s="218">
        <v>427</v>
      </c>
      <c r="O8" s="573">
        <v>25.86953755929698</v>
      </c>
      <c r="P8" s="218">
        <v>310</v>
      </c>
      <c r="Q8" s="573">
        <v>25.562372188139058</v>
      </c>
      <c r="R8" s="218">
        <v>117</v>
      </c>
      <c r="S8" s="573">
        <v>26.720259437732661</v>
      </c>
    </row>
    <row r="9" spans="1:23">
      <c r="A9" s="571">
        <v>2012</v>
      </c>
      <c r="B9" s="218">
        <v>6988</v>
      </c>
      <c r="C9" s="573">
        <v>73.806817941774156</v>
      </c>
      <c r="D9" s="218">
        <v>5458</v>
      </c>
      <c r="E9" s="573">
        <v>74.429640943120916</v>
      </c>
      <c r="F9" s="218">
        <v>1530</v>
      </c>
      <c r="G9" s="573">
        <v>71.667462971810792</v>
      </c>
      <c r="H9" s="218">
        <v>6578</v>
      </c>
      <c r="I9" s="573">
        <v>84.400854016546575</v>
      </c>
      <c r="J9" s="218">
        <v>5136</v>
      </c>
      <c r="K9" s="573">
        <v>84.140581611940888</v>
      </c>
      <c r="L9" s="218">
        <v>1442</v>
      </c>
      <c r="M9" s="573">
        <v>85.341098071243835</v>
      </c>
      <c r="N9" s="218">
        <v>410</v>
      </c>
      <c r="O9" s="573">
        <v>24.489308326364831</v>
      </c>
      <c r="P9" s="218">
        <v>322</v>
      </c>
      <c r="Q9" s="573">
        <v>26.19952320122373</v>
      </c>
      <c r="R9" s="218">
        <v>88</v>
      </c>
      <c r="S9" s="573">
        <v>19.767729182110205</v>
      </c>
    </row>
    <row r="10" spans="1:23">
      <c r="A10" s="571">
        <v>2013</v>
      </c>
      <c r="B10" s="218">
        <v>6488</v>
      </c>
      <c r="C10" s="573">
        <v>68</v>
      </c>
      <c r="D10" s="218">
        <v>5023</v>
      </c>
      <c r="E10" s="573">
        <v>67.900000000000006</v>
      </c>
      <c r="F10" s="218">
        <v>1465</v>
      </c>
      <c r="G10" s="573">
        <v>68.2</v>
      </c>
      <c r="H10" s="218">
        <v>6118</v>
      </c>
      <c r="I10" s="573">
        <v>78</v>
      </c>
      <c r="J10" s="218">
        <v>4751</v>
      </c>
      <c r="K10" s="573">
        <v>64.2</v>
      </c>
      <c r="L10" s="218">
        <v>1367</v>
      </c>
      <c r="M10" s="573">
        <v>63.6</v>
      </c>
      <c r="N10" s="218">
        <v>370</v>
      </c>
      <c r="O10" s="572">
        <v>21.7</v>
      </c>
      <c r="P10" s="218">
        <v>272</v>
      </c>
      <c r="Q10" s="572">
        <v>25.5</v>
      </c>
      <c r="R10" s="218">
        <v>98</v>
      </c>
      <c r="S10" s="573">
        <v>15.3</v>
      </c>
    </row>
    <row r="11" spans="1:23">
      <c r="A11" s="571">
        <v>2014</v>
      </c>
      <c r="B11" s="218">
        <v>6164</v>
      </c>
      <c r="C11" s="218">
        <v>63.9</v>
      </c>
      <c r="D11" s="218">
        <v>4982</v>
      </c>
      <c r="E11" s="218">
        <v>66.7</v>
      </c>
      <c r="F11" s="218">
        <v>1182</v>
      </c>
      <c r="G11" s="218">
        <v>54.8</v>
      </c>
      <c r="H11" s="218">
        <v>5737</v>
      </c>
      <c r="I11" s="218">
        <v>72.8</v>
      </c>
      <c r="J11" s="218">
        <v>4653</v>
      </c>
      <c r="K11" s="218">
        <v>75.2</v>
      </c>
      <c r="L11" s="218">
        <v>1084</v>
      </c>
      <c r="M11" s="218">
        <v>63.8</v>
      </c>
      <c r="N11" s="218">
        <v>427</v>
      </c>
      <c r="O11" s="218">
        <v>24.4</v>
      </c>
      <c r="P11" s="218">
        <v>329</v>
      </c>
      <c r="Q11" s="218">
        <v>25.5</v>
      </c>
      <c r="R11" s="218">
        <v>98</v>
      </c>
      <c r="S11" s="218">
        <v>21.3</v>
      </c>
    </row>
    <row r="12" spans="1:23">
      <c r="A12" s="571">
        <v>2015</v>
      </c>
      <c r="B12" s="218">
        <v>5600</v>
      </c>
      <c r="C12" s="218">
        <v>57.8</v>
      </c>
      <c r="D12" s="218">
        <v>4651</v>
      </c>
      <c r="E12" s="218">
        <v>61.8</v>
      </c>
      <c r="F12" s="218">
        <v>949</v>
      </c>
      <c r="G12" s="218">
        <v>43.9</v>
      </c>
      <c r="H12" s="218">
        <v>5214</v>
      </c>
      <c r="I12" s="218">
        <v>66</v>
      </c>
      <c r="J12" s="218">
        <v>4347</v>
      </c>
      <c r="K12" s="218">
        <v>70.099999999999994</v>
      </c>
      <c r="L12" s="218">
        <v>867</v>
      </c>
      <c r="M12" s="218">
        <v>51.1</v>
      </c>
      <c r="N12" s="218">
        <v>386</v>
      </c>
      <c r="O12" s="218">
        <v>21.6</v>
      </c>
      <c r="P12" s="218">
        <v>304</v>
      </c>
      <c r="Q12" s="218">
        <v>23</v>
      </c>
      <c r="R12" s="218">
        <v>82</v>
      </c>
      <c r="S12" s="218">
        <v>17.600000000000001</v>
      </c>
    </row>
    <row r="13" spans="1:23">
      <c r="A13" s="571">
        <v>2016</v>
      </c>
      <c r="B13" s="574">
        <v>5005</v>
      </c>
      <c r="C13" s="574">
        <v>51.2</v>
      </c>
      <c r="D13" s="574">
        <v>4211</v>
      </c>
      <c r="E13" s="574">
        <v>55.4</v>
      </c>
      <c r="F13" s="574">
        <v>794</v>
      </c>
      <c r="G13" s="574">
        <v>36.5</v>
      </c>
      <c r="H13" s="574">
        <v>4566</v>
      </c>
      <c r="I13" s="574">
        <v>57.6</v>
      </c>
      <c r="J13" s="574">
        <v>3864</v>
      </c>
      <c r="K13" s="574">
        <v>62.1</v>
      </c>
      <c r="L13" s="574">
        <v>702</v>
      </c>
      <c r="M13" s="574">
        <v>41.2</v>
      </c>
      <c r="N13" s="574">
        <v>439</v>
      </c>
      <c r="O13" s="574">
        <v>23.8</v>
      </c>
      <c r="P13" s="574">
        <v>347</v>
      </c>
      <c r="Q13" s="574">
        <v>25.3</v>
      </c>
      <c r="R13" s="574">
        <v>92</v>
      </c>
      <c r="S13" s="574">
        <v>19.399999999999999</v>
      </c>
      <c r="U13" s="575"/>
      <c r="V13" s="575"/>
      <c r="W13" s="575"/>
    </row>
    <row r="14" spans="1:23">
      <c r="A14" s="571">
        <v>2017</v>
      </c>
      <c r="B14" s="574">
        <v>5016</v>
      </c>
      <c r="C14" s="574">
        <v>50.8</v>
      </c>
      <c r="D14" s="574">
        <v>4279</v>
      </c>
      <c r="E14" s="574">
        <v>55.7</v>
      </c>
      <c r="F14" s="574">
        <v>737</v>
      </c>
      <c r="G14" s="574">
        <v>33.700000000000003</v>
      </c>
      <c r="H14" s="574">
        <v>4552</v>
      </c>
      <c r="I14" s="574">
        <v>57.1</v>
      </c>
      <c r="J14" s="574">
        <v>3854</v>
      </c>
      <c r="K14" s="574">
        <v>61.5</v>
      </c>
      <c r="L14" s="574">
        <v>698</v>
      </c>
      <c r="M14" s="574">
        <v>40.799999999999997</v>
      </c>
      <c r="N14" s="574">
        <v>464</v>
      </c>
      <c r="O14" s="574">
        <v>24.5</v>
      </c>
      <c r="P14" s="574">
        <v>425</v>
      </c>
      <c r="Q14" s="574">
        <v>30.1</v>
      </c>
      <c r="R14" s="574">
        <v>39</v>
      </c>
      <c r="S14" s="574">
        <v>8.1999999999999993</v>
      </c>
      <c r="U14" s="575"/>
      <c r="V14" s="575"/>
      <c r="W14" s="575"/>
    </row>
    <row r="15" spans="1:23" ht="15.6">
      <c r="A15" s="243">
        <v>2018</v>
      </c>
      <c r="B15" s="576">
        <v>4399</v>
      </c>
      <c r="C15" s="576">
        <v>44.2</v>
      </c>
      <c r="D15" s="576">
        <v>3810</v>
      </c>
      <c r="E15" s="576">
        <v>49.2</v>
      </c>
      <c r="F15" s="576">
        <v>589</v>
      </c>
      <c r="G15" s="576">
        <v>26.8</v>
      </c>
      <c r="H15" s="576">
        <v>3980</v>
      </c>
      <c r="I15" s="576">
        <v>49.7</v>
      </c>
      <c r="J15" s="576">
        <v>3428</v>
      </c>
      <c r="K15" s="576">
        <v>54.4</v>
      </c>
      <c r="L15" s="576">
        <v>552</v>
      </c>
      <c r="M15" s="576">
        <v>32.200000000000003</v>
      </c>
      <c r="N15" s="576">
        <v>419</v>
      </c>
      <c r="O15" s="576">
        <v>21.7</v>
      </c>
      <c r="P15" s="576">
        <v>382</v>
      </c>
      <c r="Q15" s="576">
        <v>26.3</v>
      </c>
      <c r="R15" s="576">
        <v>37</v>
      </c>
      <c r="S15" s="576">
        <v>7.7</v>
      </c>
      <c r="T15" s="577"/>
      <c r="U15" s="578"/>
      <c r="V15" s="578"/>
      <c r="W15" s="575"/>
    </row>
    <row r="16" spans="1:23" ht="15.6">
      <c r="A16" s="243">
        <v>2019</v>
      </c>
      <c r="B16" s="576">
        <v>3527</v>
      </c>
      <c r="C16" s="576">
        <v>35.1</v>
      </c>
      <c r="D16" s="576">
        <v>3027</v>
      </c>
      <c r="E16" s="576">
        <v>38.9</v>
      </c>
      <c r="F16" s="576">
        <v>500</v>
      </c>
      <c r="G16" s="576">
        <v>22.4</v>
      </c>
      <c r="H16" s="576">
        <v>3409</v>
      </c>
      <c r="I16" s="576">
        <v>42.3</v>
      </c>
      <c r="J16" s="576">
        <v>2914</v>
      </c>
      <c r="K16" s="576">
        <v>46.2</v>
      </c>
      <c r="L16" s="576">
        <v>495</v>
      </c>
      <c r="M16" s="576">
        <v>28.4</v>
      </c>
      <c r="N16" s="576">
        <v>487</v>
      </c>
      <c r="O16" s="576">
        <v>24.7</v>
      </c>
      <c r="P16" s="576">
        <v>113</v>
      </c>
      <c r="Q16" s="576">
        <v>7.6</v>
      </c>
      <c r="R16" s="576">
        <v>5</v>
      </c>
      <c r="S16" s="576">
        <v>1</v>
      </c>
      <c r="T16" s="578"/>
      <c r="U16" s="578"/>
      <c r="V16" s="578"/>
      <c r="W16" s="575"/>
    </row>
    <row r="17" spans="1:23" ht="15.6">
      <c r="A17" s="243">
        <v>2020</v>
      </c>
      <c r="B17" s="576">
        <v>3426</v>
      </c>
      <c r="C17" s="576">
        <v>33.799999999999997</v>
      </c>
      <c r="D17" s="576">
        <v>3019</v>
      </c>
      <c r="E17" s="576">
        <v>38.299999999999997</v>
      </c>
      <c r="F17" s="576">
        <v>407</v>
      </c>
      <c r="G17" s="576">
        <v>18</v>
      </c>
      <c r="H17" s="576">
        <v>3032</v>
      </c>
      <c r="I17" s="576">
        <v>37.299999999999997</v>
      </c>
      <c r="J17" s="576">
        <v>2641</v>
      </c>
      <c r="K17" s="576">
        <v>41.5</v>
      </c>
      <c r="L17" s="576">
        <v>391</v>
      </c>
      <c r="M17" s="576">
        <v>22</v>
      </c>
      <c r="N17" s="576">
        <v>394</v>
      </c>
      <c r="O17" s="576">
        <v>19.7</v>
      </c>
      <c r="P17" s="576">
        <v>378</v>
      </c>
      <c r="Q17" s="576">
        <v>25</v>
      </c>
      <c r="R17" s="576">
        <v>16</v>
      </c>
      <c r="S17" s="576">
        <v>3.2</v>
      </c>
      <c r="T17" s="578"/>
      <c r="U17" s="578"/>
      <c r="V17" s="578"/>
      <c r="W17" s="575"/>
    </row>
    <row r="18" spans="1:23" ht="14.4">
      <c r="A18" s="988" t="s">
        <v>931</v>
      </c>
      <c r="B18" s="988"/>
      <c r="C18" s="988"/>
      <c r="D18" s="988"/>
      <c r="E18" s="988"/>
      <c r="F18" s="988"/>
      <c r="G18" s="988"/>
      <c r="H18" s="988"/>
      <c r="I18" s="988"/>
      <c r="J18" s="988"/>
      <c r="K18" s="988"/>
      <c r="L18" s="988"/>
      <c r="M18" s="988"/>
      <c r="N18" s="988"/>
      <c r="O18" s="988"/>
      <c r="P18" s="988"/>
      <c r="Q18" s="988"/>
      <c r="R18" s="988"/>
      <c r="S18" s="988"/>
    </row>
    <row r="19" spans="1:23" ht="15.6">
      <c r="A19" s="1209" t="s">
        <v>149</v>
      </c>
      <c r="B19" s="1209" t="s">
        <v>51</v>
      </c>
      <c r="C19" s="1209"/>
      <c r="D19" s="1209"/>
      <c r="E19" s="1209"/>
      <c r="F19" s="1209"/>
      <c r="G19" s="1209"/>
      <c r="H19" s="1209"/>
      <c r="I19" s="1209"/>
      <c r="J19" s="1209"/>
      <c r="K19" s="1209" t="s">
        <v>932</v>
      </c>
      <c r="L19" s="1209"/>
      <c r="M19" s="1209"/>
      <c r="N19" s="1209"/>
      <c r="O19" s="1209"/>
      <c r="P19" s="1209"/>
      <c r="Q19" s="1209"/>
      <c r="R19" s="1209"/>
      <c r="S19" s="1209"/>
    </row>
    <row r="20" spans="1:23">
      <c r="A20" s="1209"/>
      <c r="B20" s="990" t="s">
        <v>933</v>
      </c>
      <c r="C20" s="990"/>
      <c r="D20" s="990"/>
      <c r="E20" s="990" t="s">
        <v>934</v>
      </c>
      <c r="F20" s="990"/>
      <c r="G20" s="990"/>
      <c r="H20" s="990" t="s">
        <v>935</v>
      </c>
      <c r="I20" s="990"/>
      <c r="J20" s="990"/>
      <c r="K20" s="990" t="s">
        <v>933</v>
      </c>
      <c r="L20" s="990"/>
      <c r="M20" s="990"/>
      <c r="N20" s="990" t="s">
        <v>936</v>
      </c>
      <c r="O20" s="990"/>
      <c r="P20" s="990"/>
      <c r="Q20" s="990" t="s">
        <v>935</v>
      </c>
      <c r="R20" s="990"/>
      <c r="S20" s="990"/>
    </row>
    <row r="21" spans="1:23" ht="16.95" customHeight="1">
      <c r="A21" s="579">
        <v>2008</v>
      </c>
      <c r="B21" s="1179">
        <v>3186</v>
      </c>
      <c r="C21" s="1179"/>
      <c r="D21" s="1179"/>
      <c r="E21" s="1210">
        <v>52.6</v>
      </c>
      <c r="F21" s="1210"/>
      <c r="G21" s="1210"/>
      <c r="H21" s="1210">
        <v>47.5</v>
      </c>
      <c r="I21" s="1210"/>
      <c r="J21" s="1210"/>
      <c r="K21" s="1179">
        <v>3516</v>
      </c>
      <c r="L21" s="1179"/>
      <c r="M21" s="1179"/>
      <c r="N21" s="1210">
        <v>182.1</v>
      </c>
      <c r="O21" s="1210"/>
      <c r="P21" s="1210"/>
      <c r="Q21" s="1210">
        <v>52.5</v>
      </c>
      <c r="R21" s="1210"/>
      <c r="S21" s="1210"/>
    </row>
    <row r="22" spans="1:23" ht="16.95" customHeight="1">
      <c r="A22" s="579">
        <v>2009</v>
      </c>
      <c r="B22" s="1179">
        <v>3535</v>
      </c>
      <c r="C22" s="1179"/>
      <c r="D22" s="1179"/>
      <c r="E22" s="1210">
        <v>58.7</v>
      </c>
      <c r="F22" s="1210"/>
      <c r="G22" s="1210"/>
      <c r="H22" s="1210">
        <v>49.9</v>
      </c>
      <c r="I22" s="1210"/>
      <c r="J22" s="1210"/>
      <c r="K22" s="1179">
        <v>3552</v>
      </c>
      <c r="L22" s="1179"/>
      <c r="M22" s="1179"/>
      <c r="N22" s="1210">
        <v>181.1</v>
      </c>
      <c r="O22" s="1210"/>
      <c r="P22" s="1210"/>
      <c r="Q22" s="1210">
        <v>50.1</v>
      </c>
      <c r="R22" s="1210"/>
      <c r="S22" s="1210"/>
    </row>
    <row r="23" spans="1:23" ht="16.95" customHeight="1">
      <c r="A23" s="579">
        <v>2010</v>
      </c>
      <c r="B23" s="1179">
        <v>3682</v>
      </c>
      <c r="C23" s="1179"/>
      <c r="D23" s="1179"/>
      <c r="E23" s="1210">
        <v>61.8</v>
      </c>
      <c r="F23" s="1210"/>
      <c r="G23" s="1210"/>
      <c r="H23" s="1210">
        <v>52.8</v>
      </c>
      <c r="I23" s="1210"/>
      <c r="J23" s="1210"/>
      <c r="K23" s="1179">
        <v>3287</v>
      </c>
      <c r="L23" s="1179"/>
      <c r="M23" s="1179"/>
      <c r="N23" s="1210">
        <v>163.30000000000001</v>
      </c>
      <c r="O23" s="1210"/>
      <c r="P23" s="1210"/>
      <c r="Q23" s="1210">
        <v>47.2</v>
      </c>
      <c r="R23" s="1210"/>
      <c r="S23" s="1210"/>
    </row>
    <row r="24" spans="1:23" ht="16.95" customHeight="1">
      <c r="A24" s="579">
        <v>2011</v>
      </c>
      <c r="B24" s="1179">
        <v>3529</v>
      </c>
      <c r="C24" s="1179"/>
      <c r="D24" s="1179"/>
      <c r="E24" s="1210">
        <v>61.1</v>
      </c>
      <c r="F24" s="1210"/>
      <c r="G24" s="1210"/>
      <c r="H24" s="1210">
        <v>50.8</v>
      </c>
      <c r="I24" s="1210"/>
      <c r="J24" s="1210"/>
      <c r="K24" s="1179">
        <v>3415</v>
      </c>
      <c r="L24" s="1179"/>
      <c r="M24" s="1179"/>
      <c r="N24" s="1210">
        <v>171</v>
      </c>
      <c r="O24" s="1210"/>
      <c r="P24" s="1210"/>
      <c r="Q24" s="1210">
        <v>49.2</v>
      </c>
      <c r="R24" s="1210"/>
      <c r="S24" s="1210"/>
    </row>
    <row r="25" spans="1:23" ht="16.95" customHeight="1">
      <c r="A25" s="579">
        <v>2012</v>
      </c>
      <c r="B25" s="1179">
        <v>3153</v>
      </c>
      <c r="C25" s="1179"/>
      <c r="D25" s="1179"/>
      <c r="E25" s="1210">
        <v>54.6</v>
      </c>
      <c r="F25" s="1210"/>
      <c r="G25" s="1210"/>
      <c r="H25" s="1210">
        <v>47.9</v>
      </c>
      <c r="I25" s="1210"/>
      <c r="J25" s="1210"/>
      <c r="K25" s="1179">
        <v>3425</v>
      </c>
      <c r="L25" s="1179"/>
      <c r="M25" s="1179"/>
      <c r="N25" s="1210">
        <v>171.7</v>
      </c>
      <c r="O25" s="1210"/>
      <c r="P25" s="1210"/>
      <c r="Q25" s="1210">
        <v>52.1</v>
      </c>
      <c r="R25" s="1210"/>
      <c r="S25" s="1210"/>
    </row>
    <row r="26" spans="1:23" ht="16.95" customHeight="1">
      <c r="A26" s="579">
        <v>2013</v>
      </c>
      <c r="B26" s="1179">
        <v>3080</v>
      </c>
      <c r="C26" s="1179"/>
      <c r="D26" s="1179"/>
      <c r="E26" s="1210">
        <v>54.6</v>
      </c>
      <c r="F26" s="1210"/>
      <c r="G26" s="1210"/>
      <c r="H26" s="1210">
        <v>50.3</v>
      </c>
      <c r="I26" s="1210"/>
      <c r="J26" s="1210"/>
      <c r="K26" s="1179">
        <v>3038</v>
      </c>
      <c r="L26" s="1179"/>
      <c r="M26" s="1179"/>
      <c r="N26" s="1210">
        <v>137.9</v>
      </c>
      <c r="O26" s="1210"/>
      <c r="P26" s="1210"/>
      <c r="Q26" s="1210">
        <v>49.7</v>
      </c>
      <c r="R26" s="1210"/>
      <c r="S26" s="1210"/>
    </row>
    <row r="27" spans="1:23" ht="16.95" customHeight="1">
      <c r="A27" s="579">
        <v>2014</v>
      </c>
      <c r="B27" s="1179">
        <v>2844</v>
      </c>
      <c r="C27" s="1179">
        <v>2844</v>
      </c>
      <c r="D27" s="1179"/>
      <c r="E27" s="1210">
        <v>50.6</v>
      </c>
      <c r="F27" s="1210">
        <v>50.6</v>
      </c>
      <c r="G27" s="1210"/>
      <c r="H27" s="1210">
        <v>49.6</v>
      </c>
      <c r="I27" s="1210">
        <v>49.6</v>
      </c>
      <c r="J27" s="1210"/>
      <c r="K27" s="1179">
        <v>2893</v>
      </c>
      <c r="L27" s="1179">
        <v>2893</v>
      </c>
      <c r="M27" s="1179"/>
      <c r="N27" s="1210">
        <v>127.7</v>
      </c>
      <c r="O27" s="1210">
        <v>127.7</v>
      </c>
      <c r="P27" s="1210"/>
      <c r="Q27" s="1210">
        <v>50.4</v>
      </c>
      <c r="R27" s="1210">
        <v>50.4</v>
      </c>
      <c r="S27" s="1210"/>
    </row>
    <row r="28" spans="1:23" ht="16.95" customHeight="1">
      <c r="A28" s="579">
        <v>2015</v>
      </c>
      <c r="B28" s="1179">
        <v>2429</v>
      </c>
      <c r="C28" s="1179"/>
      <c r="D28" s="1179"/>
      <c r="E28" s="1210">
        <v>43.6</v>
      </c>
      <c r="F28" s="1210"/>
      <c r="G28" s="1210"/>
      <c r="H28" s="1210">
        <v>46.6</v>
      </c>
      <c r="I28" s="1210"/>
      <c r="J28" s="1210"/>
      <c r="K28" s="1179">
        <v>2785</v>
      </c>
      <c r="L28" s="1179"/>
      <c r="M28" s="1179"/>
      <c r="N28" s="1210">
        <v>119.5</v>
      </c>
      <c r="O28" s="1210"/>
      <c r="P28" s="1210"/>
      <c r="Q28" s="1210">
        <v>53.4</v>
      </c>
      <c r="R28" s="1210"/>
      <c r="S28" s="1210"/>
    </row>
    <row r="29" spans="1:23" ht="16.95" customHeight="1">
      <c r="A29" s="579">
        <v>2016</v>
      </c>
      <c r="B29" s="1211">
        <v>2185</v>
      </c>
      <c r="C29" s="1212"/>
      <c r="D29" s="1213"/>
      <c r="E29" s="1211">
        <v>39.5</v>
      </c>
      <c r="F29" s="1212"/>
      <c r="G29" s="1213"/>
      <c r="H29" s="1211">
        <v>47.8</v>
      </c>
      <c r="I29" s="1212"/>
      <c r="J29" s="1213"/>
      <c r="K29" s="1211">
        <v>2381</v>
      </c>
      <c r="L29" s="1212"/>
      <c r="M29" s="1213"/>
      <c r="N29" s="1211">
        <v>99.2</v>
      </c>
      <c r="O29" s="1212"/>
      <c r="P29" s="1213"/>
      <c r="Q29" s="1211">
        <v>52.1</v>
      </c>
      <c r="R29" s="1212"/>
      <c r="S29" s="1213"/>
    </row>
    <row r="30" spans="1:23" ht="16.95" customHeight="1">
      <c r="A30" s="579">
        <v>2017</v>
      </c>
      <c r="B30" s="1211">
        <v>2123</v>
      </c>
      <c r="C30" s="1212"/>
      <c r="D30" s="1213"/>
      <c r="E30" s="1211">
        <v>37.4</v>
      </c>
      <c r="F30" s="1212"/>
      <c r="G30" s="1213"/>
      <c r="H30" s="1211">
        <v>42.3</v>
      </c>
      <c r="I30" s="1212"/>
      <c r="J30" s="1213"/>
      <c r="K30" s="1211">
        <v>2429</v>
      </c>
      <c r="L30" s="1212"/>
      <c r="M30" s="1213"/>
      <c r="N30" s="1211">
        <v>98.5</v>
      </c>
      <c r="O30" s="1212"/>
      <c r="P30" s="1213"/>
      <c r="Q30" s="1211">
        <v>48.4</v>
      </c>
      <c r="R30" s="1212"/>
      <c r="S30" s="1213"/>
    </row>
    <row r="31" spans="1:23" ht="16.95" customHeight="1">
      <c r="A31" s="579">
        <v>2018</v>
      </c>
      <c r="B31" s="1214">
        <v>1784</v>
      </c>
      <c r="C31" s="1215"/>
      <c r="D31" s="1216"/>
      <c r="E31" s="1214">
        <v>31.5</v>
      </c>
      <c r="F31" s="1215"/>
      <c r="G31" s="1216"/>
      <c r="H31" s="1214">
        <v>40.6</v>
      </c>
      <c r="I31" s="1215"/>
      <c r="J31" s="1216"/>
      <c r="K31" s="1214">
        <v>2196</v>
      </c>
      <c r="L31" s="1215"/>
      <c r="M31" s="1216"/>
      <c r="N31" s="1217">
        <v>87</v>
      </c>
      <c r="O31" s="1218"/>
      <c r="P31" s="1219"/>
      <c r="Q31" s="1214">
        <v>49.9</v>
      </c>
      <c r="R31" s="1215"/>
      <c r="S31" s="1216"/>
    </row>
    <row r="32" spans="1:23" ht="16.95" customHeight="1">
      <c r="A32" s="580">
        <v>2019</v>
      </c>
      <c r="B32" s="1214">
        <v>1506</v>
      </c>
      <c r="C32" s="1215"/>
      <c r="D32" s="1216"/>
      <c r="E32" s="1217">
        <v>26.6</v>
      </c>
      <c r="F32" s="1218"/>
      <c r="G32" s="1219"/>
      <c r="H32" s="1217">
        <v>44.2</v>
      </c>
      <c r="I32" s="1218"/>
      <c r="J32" s="1219"/>
      <c r="K32" s="1214">
        <v>1903</v>
      </c>
      <c r="L32" s="1215"/>
      <c r="M32" s="1216"/>
      <c r="N32" s="1217">
        <v>73.8</v>
      </c>
      <c r="O32" s="1218"/>
      <c r="P32" s="1219"/>
      <c r="Q32" s="1217">
        <v>55.8</v>
      </c>
      <c r="R32" s="1218"/>
      <c r="S32" s="1219"/>
    </row>
    <row r="33" spans="1:19" ht="16.95" customHeight="1">
      <c r="A33" s="580">
        <v>2020</v>
      </c>
      <c r="B33" s="1214">
        <v>1397</v>
      </c>
      <c r="C33" s="1215"/>
      <c r="D33" s="1216"/>
      <c r="E33" s="1214">
        <v>25.5</v>
      </c>
      <c r="F33" s="1215"/>
      <c r="G33" s="1216"/>
      <c r="H33" s="1214">
        <v>46.1</v>
      </c>
      <c r="I33" s="1215"/>
      <c r="J33" s="1216"/>
      <c r="K33" s="1214">
        <v>1635</v>
      </c>
      <c r="L33" s="1215"/>
      <c r="M33" s="1216"/>
      <c r="N33" s="1214">
        <v>61.9</v>
      </c>
      <c r="O33" s="1215"/>
      <c r="P33" s="1216"/>
      <c r="Q33" s="1214">
        <v>53.9</v>
      </c>
      <c r="R33" s="1215"/>
      <c r="S33" s="1216"/>
    </row>
  </sheetData>
  <mergeCells count="102">
    <mergeCell ref="B33:D33"/>
    <mergeCell ref="E33:G33"/>
    <mergeCell ref="H33:J33"/>
    <mergeCell ref="K33:M33"/>
    <mergeCell ref="N33:P33"/>
    <mergeCell ref="Q33:S33"/>
    <mergeCell ref="B32:D32"/>
    <mergeCell ref="E32:G32"/>
    <mergeCell ref="H32:J32"/>
    <mergeCell ref="K32:M32"/>
    <mergeCell ref="N32:P32"/>
    <mergeCell ref="Q32:S32"/>
    <mergeCell ref="B31:D31"/>
    <mergeCell ref="E31:G31"/>
    <mergeCell ref="H31:J31"/>
    <mergeCell ref="K31:M31"/>
    <mergeCell ref="N31:P31"/>
    <mergeCell ref="Q31:S31"/>
    <mergeCell ref="B30:D30"/>
    <mergeCell ref="E30:G30"/>
    <mergeCell ref="H30:J30"/>
    <mergeCell ref="K30:M30"/>
    <mergeCell ref="N30:P30"/>
    <mergeCell ref="Q30:S30"/>
    <mergeCell ref="B29:D29"/>
    <mergeCell ref="E29:G29"/>
    <mergeCell ref="H29:J29"/>
    <mergeCell ref="K29:M29"/>
    <mergeCell ref="N29:P29"/>
    <mergeCell ref="Q29:S29"/>
    <mergeCell ref="B28:D28"/>
    <mergeCell ref="E28:G28"/>
    <mergeCell ref="H28:J28"/>
    <mergeCell ref="K28:M28"/>
    <mergeCell ref="N28:P28"/>
    <mergeCell ref="Q28:S28"/>
    <mergeCell ref="B27:D27"/>
    <mergeCell ref="E27:G27"/>
    <mergeCell ref="H27:J27"/>
    <mergeCell ref="K27:M27"/>
    <mergeCell ref="N27:P27"/>
    <mergeCell ref="Q27:S27"/>
    <mergeCell ref="B26:D26"/>
    <mergeCell ref="E26:G26"/>
    <mergeCell ref="H26:J26"/>
    <mergeCell ref="K26:M26"/>
    <mergeCell ref="N26:P26"/>
    <mergeCell ref="Q26:S26"/>
    <mergeCell ref="B25:D25"/>
    <mergeCell ref="E25:G25"/>
    <mergeCell ref="H25:J25"/>
    <mergeCell ref="K25:M25"/>
    <mergeCell ref="N25:P25"/>
    <mergeCell ref="Q25:S25"/>
    <mergeCell ref="B24:D24"/>
    <mergeCell ref="E24:G24"/>
    <mergeCell ref="H24:J24"/>
    <mergeCell ref="K24:M24"/>
    <mergeCell ref="N24:P24"/>
    <mergeCell ref="Q24:S24"/>
    <mergeCell ref="B21:D21"/>
    <mergeCell ref="E21:G21"/>
    <mergeCell ref="H21:J21"/>
    <mergeCell ref="K21:M21"/>
    <mergeCell ref="N21:P21"/>
    <mergeCell ref="Q21:S21"/>
    <mergeCell ref="B23:D23"/>
    <mergeCell ref="E23:G23"/>
    <mergeCell ref="H23:J23"/>
    <mergeCell ref="K23:M23"/>
    <mergeCell ref="N23:P23"/>
    <mergeCell ref="Q23:S23"/>
    <mergeCell ref="B22:D22"/>
    <mergeCell ref="E22:G22"/>
    <mergeCell ref="H22:J22"/>
    <mergeCell ref="K22:M22"/>
    <mergeCell ref="N22:P22"/>
    <mergeCell ref="Q22:S22"/>
    <mergeCell ref="A18:S18"/>
    <mergeCell ref="A19:A20"/>
    <mergeCell ref="B19:J19"/>
    <mergeCell ref="K19:S19"/>
    <mergeCell ref="B20:D20"/>
    <mergeCell ref="E20:G20"/>
    <mergeCell ref="H20:J20"/>
    <mergeCell ref="K20:M20"/>
    <mergeCell ref="N20:P20"/>
    <mergeCell ref="Q20:S20"/>
    <mergeCell ref="A1:S1"/>
    <mergeCell ref="A2:A4"/>
    <mergeCell ref="B2:G2"/>
    <mergeCell ref="H2:M2"/>
    <mergeCell ref="N2:S2"/>
    <mergeCell ref="B3:C3"/>
    <mergeCell ref="D3:E3"/>
    <mergeCell ref="F3:G3"/>
    <mergeCell ref="H3:I3"/>
    <mergeCell ref="J3:K3"/>
    <mergeCell ref="L3:M3"/>
    <mergeCell ref="N3:O3"/>
    <mergeCell ref="P3:Q3"/>
    <mergeCell ref="R3:S3"/>
  </mergeCells>
  <printOptions horizontalCentered="1"/>
  <pageMargins left="0.59055118110236215" right="0.59055118110236215" top="0.39370078740157483" bottom="0.78740157480314965" header="0" footer="0"/>
  <pageSetup paperSize="9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>
  <dimension ref="A1:P41"/>
  <sheetViews>
    <sheetView zoomScaleNormal="100" workbookViewId="0">
      <selection activeCell="A21" sqref="A21"/>
    </sheetView>
  </sheetViews>
  <sheetFormatPr defaultRowHeight="13.2"/>
  <cols>
    <col min="1" max="1" width="48.109375" customWidth="1"/>
    <col min="2" max="2" width="6.33203125" customWidth="1"/>
    <col min="3" max="3" width="7.6640625" customWidth="1"/>
    <col min="4" max="4" width="6.33203125" customWidth="1"/>
    <col min="5" max="7" width="5.44140625" customWidth="1"/>
    <col min="8" max="8" width="6.33203125" customWidth="1"/>
    <col min="9" max="9" width="4.6640625" customWidth="1"/>
    <col min="10" max="10" width="5" customWidth="1"/>
    <col min="11" max="11" width="5.44140625" customWidth="1"/>
    <col min="12" max="15" width="6.33203125" customWidth="1"/>
  </cols>
  <sheetData>
    <row r="1" spans="1:15" ht="14.4">
      <c r="A1" s="988" t="s">
        <v>937</v>
      </c>
      <c r="B1" s="988"/>
      <c r="C1" s="988"/>
      <c r="D1" s="988"/>
      <c r="E1" s="988"/>
      <c r="F1" s="988"/>
      <c r="G1" s="988"/>
      <c r="H1" s="988"/>
      <c r="I1" s="988"/>
      <c r="J1" s="988"/>
      <c r="K1" s="988"/>
      <c r="L1" s="988"/>
      <c r="M1" s="988"/>
      <c r="N1" s="988"/>
      <c r="O1" s="988"/>
    </row>
    <row r="2" spans="1:15" ht="14.4">
      <c r="A2" s="1220" t="s">
        <v>938</v>
      </c>
      <c r="B2" s="1220"/>
      <c r="C2" s="1220"/>
      <c r="D2" s="1220"/>
      <c r="E2" s="1220"/>
      <c r="F2" s="1220"/>
      <c r="G2" s="1220"/>
      <c r="H2" s="1220"/>
      <c r="I2" s="1220"/>
      <c r="J2" s="1220"/>
      <c r="K2" s="1220"/>
      <c r="L2" s="1220"/>
      <c r="M2" s="1220"/>
      <c r="N2" s="1220"/>
      <c r="O2" s="1220"/>
    </row>
    <row r="3" spans="1:15" s="105" customFormat="1" ht="15.6">
      <c r="A3" s="1023" t="s">
        <v>571</v>
      </c>
      <c r="B3" s="1221" t="s">
        <v>939</v>
      </c>
      <c r="C3" s="1224" t="s">
        <v>940</v>
      </c>
      <c r="D3" s="1206" t="s">
        <v>941</v>
      </c>
      <c r="E3" s="1207"/>
      <c r="F3" s="1207"/>
      <c r="G3" s="1207"/>
      <c r="H3" s="1207"/>
      <c r="I3" s="1207"/>
      <c r="J3" s="1207"/>
      <c r="K3" s="1207"/>
      <c r="L3" s="1207"/>
      <c r="M3" s="1207"/>
      <c r="N3" s="1207"/>
      <c r="O3" s="1208"/>
    </row>
    <row r="4" spans="1:15" s="105" customFormat="1" ht="27" customHeight="1">
      <c r="A4" s="1024"/>
      <c r="B4" s="1222"/>
      <c r="C4" s="1225"/>
      <c r="D4" s="1121" t="s">
        <v>942</v>
      </c>
      <c r="E4" s="1227"/>
      <c r="F4" s="1227"/>
      <c r="G4" s="1122"/>
      <c r="H4" s="1121" t="s">
        <v>943</v>
      </c>
      <c r="I4" s="1227"/>
      <c r="J4" s="1227"/>
      <c r="K4" s="1122"/>
      <c r="L4" s="1121" t="s">
        <v>944</v>
      </c>
      <c r="M4" s="1227"/>
      <c r="N4" s="1227"/>
      <c r="O4" s="1122"/>
    </row>
    <row r="5" spans="1:15" s="105" customFormat="1">
      <c r="A5" s="1025"/>
      <c r="B5" s="1223"/>
      <c r="C5" s="1226"/>
      <c r="D5" s="571" t="s">
        <v>46</v>
      </c>
      <c r="E5" s="218" t="s">
        <v>945</v>
      </c>
      <c r="F5" s="218" t="s">
        <v>946</v>
      </c>
      <c r="G5" s="218" t="s">
        <v>947</v>
      </c>
      <c r="H5" s="571" t="s">
        <v>46</v>
      </c>
      <c r="I5" s="218" t="s">
        <v>945</v>
      </c>
      <c r="J5" s="218" t="s">
        <v>946</v>
      </c>
      <c r="K5" s="218" t="s">
        <v>947</v>
      </c>
      <c r="L5" s="571" t="s">
        <v>46</v>
      </c>
      <c r="M5" s="218" t="s">
        <v>945</v>
      </c>
      <c r="N5" s="218" t="s">
        <v>946</v>
      </c>
      <c r="O5" s="218" t="s">
        <v>947</v>
      </c>
    </row>
    <row r="6" spans="1:15" ht="15.6">
      <c r="A6" s="82" t="s">
        <v>770</v>
      </c>
      <c r="B6" s="581">
        <v>3032</v>
      </c>
      <c r="C6" s="582">
        <v>391</v>
      </c>
      <c r="D6" s="582">
        <v>527</v>
      </c>
      <c r="E6" s="582">
        <v>56</v>
      </c>
      <c r="F6" s="582">
        <v>154</v>
      </c>
      <c r="G6" s="582">
        <v>317</v>
      </c>
      <c r="H6" s="582">
        <v>870</v>
      </c>
      <c r="I6" s="582">
        <v>97</v>
      </c>
      <c r="J6" s="582">
        <v>298</v>
      </c>
      <c r="K6" s="582">
        <v>475</v>
      </c>
      <c r="L6" s="582">
        <v>1635</v>
      </c>
      <c r="M6" s="582">
        <v>301</v>
      </c>
      <c r="N6" s="582">
        <v>602</v>
      </c>
      <c r="O6" s="582">
        <v>732</v>
      </c>
    </row>
    <row r="7" spans="1:15">
      <c r="A7" s="31" t="s">
        <v>948</v>
      </c>
      <c r="B7" s="583">
        <v>391</v>
      </c>
      <c r="C7" s="582">
        <v>391</v>
      </c>
      <c r="D7" s="582">
        <v>87</v>
      </c>
      <c r="E7" s="582">
        <v>10</v>
      </c>
      <c r="F7" s="582">
        <v>24</v>
      </c>
      <c r="G7" s="582">
        <v>53</v>
      </c>
      <c r="H7" s="582">
        <v>138</v>
      </c>
      <c r="I7" s="582">
        <v>13</v>
      </c>
      <c r="J7" s="582">
        <v>48</v>
      </c>
      <c r="K7" s="582">
        <v>77</v>
      </c>
      <c r="L7" s="582">
        <v>166</v>
      </c>
      <c r="M7" s="582">
        <v>36</v>
      </c>
      <c r="N7" s="582">
        <v>64</v>
      </c>
      <c r="O7" s="582">
        <v>66</v>
      </c>
    </row>
    <row r="8" spans="1:15" ht="13.8">
      <c r="A8" s="292" t="s">
        <v>949</v>
      </c>
      <c r="B8" s="583">
        <v>30</v>
      </c>
      <c r="C8" s="582">
        <v>10</v>
      </c>
      <c r="D8" s="582">
        <v>18</v>
      </c>
      <c r="E8" s="582">
        <v>0</v>
      </c>
      <c r="F8" s="582">
        <v>1</v>
      </c>
      <c r="G8" s="582">
        <v>7</v>
      </c>
      <c r="H8" s="582">
        <v>10</v>
      </c>
      <c r="I8" s="582">
        <v>0</v>
      </c>
      <c r="J8" s="582">
        <v>4</v>
      </c>
      <c r="K8" s="582">
        <v>6</v>
      </c>
      <c r="L8" s="582">
        <v>2</v>
      </c>
      <c r="M8" s="582">
        <v>0</v>
      </c>
      <c r="N8" s="582">
        <v>2</v>
      </c>
      <c r="O8" s="582">
        <v>0</v>
      </c>
    </row>
    <row r="9" spans="1:15">
      <c r="A9" s="31" t="s">
        <v>950</v>
      </c>
      <c r="B9" s="583">
        <v>28</v>
      </c>
      <c r="C9" s="582">
        <v>9</v>
      </c>
      <c r="D9" s="582">
        <v>18</v>
      </c>
      <c r="E9" s="582">
        <v>0</v>
      </c>
      <c r="F9" s="582">
        <v>11</v>
      </c>
      <c r="G9" s="582">
        <v>7</v>
      </c>
      <c r="H9" s="582">
        <v>8</v>
      </c>
      <c r="I9" s="582">
        <v>0</v>
      </c>
      <c r="J9" s="582">
        <v>4</v>
      </c>
      <c r="K9" s="582">
        <v>4</v>
      </c>
      <c r="L9" s="582">
        <v>2</v>
      </c>
      <c r="M9" s="582">
        <v>0</v>
      </c>
      <c r="N9" s="582">
        <v>2</v>
      </c>
      <c r="O9" s="582">
        <v>0</v>
      </c>
    </row>
    <row r="10" spans="1:15" ht="27.6">
      <c r="A10" s="292" t="s">
        <v>951</v>
      </c>
      <c r="B10" s="583">
        <v>48</v>
      </c>
      <c r="C10" s="582">
        <v>3</v>
      </c>
      <c r="D10" s="582">
        <v>33</v>
      </c>
      <c r="E10" s="582">
        <v>5</v>
      </c>
      <c r="F10" s="582">
        <v>12</v>
      </c>
      <c r="G10" s="582">
        <v>16</v>
      </c>
      <c r="H10" s="582">
        <v>14</v>
      </c>
      <c r="I10" s="582">
        <v>2</v>
      </c>
      <c r="J10" s="582">
        <v>4</v>
      </c>
      <c r="K10" s="582">
        <v>8</v>
      </c>
      <c r="L10" s="582">
        <v>1</v>
      </c>
      <c r="M10" s="582">
        <v>0</v>
      </c>
      <c r="N10" s="582">
        <v>0</v>
      </c>
      <c r="O10" s="582">
        <v>1</v>
      </c>
    </row>
    <row r="11" spans="1:15" ht="13.8">
      <c r="A11" s="292" t="s">
        <v>952</v>
      </c>
      <c r="B11" s="583">
        <v>1173</v>
      </c>
      <c r="C11" s="582">
        <v>144</v>
      </c>
      <c r="D11" s="582">
        <v>143</v>
      </c>
      <c r="E11" s="582">
        <v>31</v>
      </c>
      <c r="F11" s="582">
        <v>65</v>
      </c>
      <c r="G11" s="582">
        <v>47</v>
      </c>
      <c r="H11" s="582">
        <v>316</v>
      </c>
      <c r="I11" s="582">
        <v>69</v>
      </c>
      <c r="J11" s="582">
        <v>181</v>
      </c>
      <c r="K11" s="582">
        <v>66</v>
      </c>
      <c r="L11" s="582">
        <v>714</v>
      </c>
      <c r="M11" s="582">
        <v>161</v>
      </c>
      <c r="N11" s="582">
        <v>391</v>
      </c>
      <c r="O11" s="582">
        <v>162</v>
      </c>
    </row>
    <row r="12" spans="1:15" ht="30.6" customHeight="1">
      <c r="A12" s="292" t="s">
        <v>880</v>
      </c>
      <c r="B12" s="583">
        <v>49</v>
      </c>
      <c r="C12" s="582">
        <v>4</v>
      </c>
      <c r="D12" s="582">
        <v>12</v>
      </c>
      <c r="E12" s="582">
        <v>0</v>
      </c>
      <c r="F12" s="582">
        <v>1</v>
      </c>
      <c r="G12" s="582">
        <v>11</v>
      </c>
      <c r="H12" s="582">
        <v>17</v>
      </c>
      <c r="I12" s="582">
        <v>0</v>
      </c>
      <c r="J12" s="582">
        <v>3</v>
      </c>
      <c r="K12" s="582">
        <v>14</v>
      </c>
      <c r="L12" s="582">
        <v>20</v>
      </c>
      <c r="M12" s="582">
        <v>1</v>
      </c>
      <c r="N12" s="582">
        <v>9</v>
      </c>
      <c r="O12" s="582">
        <v>10</v>
      </c>
    </row>
    <row r="13" spans="1:15" ht="13.8">
      <c r="A13" s="292" t="s">
        <v>953</v>
      </c>
      <c r="B13" s="583">
        <v>41</v>
      </c>
      <c r="C13" s="582">
        <v>4</v>
      </c>
      <c r="D13" s="582">
        <v>11</v>
      </c>
      <c r="E13" s="582">
        <v>0</v>
      </c>
      <c r="F13" s="582">
        <v>1</v>
      </c>
      <c r="G13" s="582">
        <v>10</v>
      </c>
      <c r="H13" s="582">
        <v>12</v>
      </c>
      <c r="I13" s="582">
        <v>0</v>
      </c>
      <c r="J13" s="582">
        <v>3</v>
      </c>
      <c r="K13" s="582">
        <v>9</v>
      </c>
      <c r="L13" s="582">
        <v>18</v>
      </c>
      <c r="M13" s="582">
        <v>1</v>
      </c>
      <c r="N13" s="582">
        <v>9</v>
      </c>
      <c r="O13" s="582">
        <v>8</v>
      </c>
    </row>
    <row r="14" spans="1:15" ht="27.6">
      <c r="A14" s="292" t="s">
        <v>954</v>
      </c>
      <c r="B14" s="583">
        <v>156</v>
      </c>
      <c r="C14" s="582">
        <v>23</v>
      </c>
      <c r="D14" s="582">
        <v>65</v>
      </c>
      <c r="E14" s="582">
        <v>3</v>
      </c>
      <c r="F14" s="582">
        <v>26</v>
      </c>
      <c r="G14" s="582">
        <v>36</v>
      </c>
      <c r="H14" s="582">
        <v>20</v>
      </c>
      <c r="I14" s="582">
        <v>6</v>
      </c>
      <c r="J14" s="582">
        <v>6</v>
      </c>
      <c r="K14" s="582">
        <v>8</v>
      </c>
      <c r="L14" s="582">
        <v>71</v>
      </c>
      <c r="M14" s="582">
        <v>53</v>
      </c>
      <c r="N14" s="582">
        <v>16</v>
      </c>
      <c r="O14" s="582">
        <v>2</v>
      </c>
    </row>
    <row r="15" spans="1:15" ht="13.8">
      <c r="A15" s="292" t="s">
        <v>955</v>
      </c>
      <c r="B15" s="583">
        <v>41</v>
      </c>
      <c r="C15" s="582">
        <v>10</v>
      </c>
      <c r="D15" s="582">
        <v>34</v>
      </c>
      <c r="E15" s="582">
        <v>0</v>
      </c>
      <c r="F15" s="582">
        <v>13</v>
      </c>
      <c r="G15" s="582">
        <v>21</v>
      </c>
      <c r="H15" s="582">
        <v>5</v>
      </c>
      <c r="I15" s="582">
        <v>0</v>
      </c>
      <c r="J15" s="582">
        <v>1</v>
      </c>
      <c r="K15" s="582">
        <v>4</v>
      </c>
      <c r="L15" s="582">
        <v>2</v>
      </c>
      <c r="M15" s="582">
        <v>0</v>
      </c>
      <c r="N15" s="582">
        <v>2</v>
      </c>
      <c r="O15" s="582">
        <v>0</v>
      </c>
    </row>
    <row r="16" spans="1:15" ht="13.8">
      <c r="A16" s="292" t="s">
        <v>585</v>
      </c>
      <c r="B16" s="583">
        <v>148</v>
      </c>
      <c r="C16" s="582">
        <v>22</v>
      </c>
      <c r="D16" s="582">
        <v>30</v>
      </c>
      <c r="E16" s="582">
        <v>0</v>
      </c>
      <c r="F16" s="582">
        <v>2</v>
      </c>
      <c r="G16" s="582">
        <v>28</v>
      </c>
      <c r="H16" s="582">
        <v>59</v>
      </c>
      <c r="I16" s="582">
        <v>3</v>
      </c>
      <c r="J16" s="582">
        <v>12</v>
      </c>
      <c r="K16" s="582">
        <v>44</v>
      </c>
      <c r="L16" s="582">
        <v>59</v>
      </c>
      <c r="M16" s="582">
        <v>4</v>
      </c>
      <c r="N16" s="582">
        <v>21</v>
      </c>
      <c r="O16" s="582">
        <v>34</v>
      </c>
    </row>
    <row r="17" spans="1:16" ht="13.8">
      <c r="A17" s="292" t="s">
        <v>956</v>
      </c>
      <c r="B17" s="583">
        <v>87</v>
      </c>
      <c r="C17" s="582">
        <v>17</v>
      </c>
      <c r="D17" s="582">
        <v>15</v>
      </c>
      <c r="E17" s="582">
        <v>4</v>
      </c>
      <c r="F17" s="582">
        <v>5</v>
      </c>
      <c r="G17" s="582">
        <v>6</v>
      </c>
      <c r="H17" s="582">
        <v>16</v>
      </c>
      <c r="I17" s="582">
        <v>3</v>
      </c>
      <c r="J17" s="582">
        <v>7</v>
      </c>
      <c r="K17" s="582">
        <v>6</v>
      </c>
      <c r="L17" s="582">
        <v>56</v>
      </c>
      <c r="M17" s="582">
        <v>22</v>
      </c>
      <c r="N17" s="582">
        <v>16</v>
      </c>
      <c r="O17" s="582">
        <v>18</v>
      </c>
    </row>
    <row r="18" spans="1:16" ht="13.8">
      <c r="A18" s="292" t="s">
        <v>590</v>
      </c>
      <c r="B18" s="583">
        <v>140</v>
      </c>
      <c r="C18" s="582">
        <v>18</v>
      </c>
      <c r="D18" s="582">
        <v>14</v>
      </c>
      <c r="E18" s="582">
        <v>0</v>
      </c>
      <c r="F18" s="582">
        <v>0</v>
      </c>
      <c r="G18" s="582">
        <v>14</v>
      </c>
      <c r="H18" s="582">
        <v>14</v>
      </c>
      <c r="I18" s="582">
        <v>0</v>
      </c>
      <c r="J18" s="582">
        <v>0</v>
      </c>
      <c r="K18" s="582">
        <v>14</v>
      </c>
      <c r="L18" s="582">
        <v>112</v>
      </c>
      <c r="M18" s="582">
        <v>0</v>
      </c>
      <c r="N18" s="582">
        <v>0</v>
      </c>
      <c r="O18" s="582">
        <v>112</v>
      </c>
    </row>
    <row r="19" spans="1:16" ht="13.8">
      <c r="A19" s="292" t="s">
        <v>591</v>
      </c>
      <c r="B19" s="583">
        <v>656</v>
      </c>
      <c r="C19" s="582">
        <v>74</v>
      </c>
      <c r="D19" s="582">
        <v>43</v>
      </c>
      <c r="E19" s="582">
        <v>0</v>
      </c>
      <c r="F19" s="582">
        <v>8</v>
      </c>
      <c r="G19" s="582">
        <v>35</v>
      </c>
      <c r="H19" s="582">
        <v>204</v>
      </c>
      <c r="I19" s="582">
        <v>6</v>
      </c>
      <c r="J19" s="582">
        <v>41</v>
      </c>
      <c r="K19" s="582">
        <v>157</v>
      </c>
      <c r="L19" s="582">
        <v>409</v>
      </c>
      <c r="M19" s="582">
        <v>50</v>
      </c>
      <c r="N19" s="582">
        <v>108</v>
      </c>
      <c r="O19" s="582">
        <v>251</v>
      </c>
    </row>
    <row r="20" spans="1:16" ht="27.6">
      <c r="A20" s="292" t="s">
        <v>957</v>
      </c>
      <c r="B20" s="583">
        <v>7</v>
      </c>
      <c r="C20" s="582">
        <v>3</v>
      </c>
      <c r="D20" s="582">
        <v>1</v>
      </c>
      <c r="E20" s="582">
        <v>0</v>
      </c>
      <c r="F20" s="582">
        <v>0</v>
      </c>
      <c r="G20" s="582">
        <v>1</v>
      </c>
      <c r="H20" s="582">
        <v>0</v>
      </c>
      <c r="I20" s="582">
        <v>0</v>
      </c>
      <c r="J20" s="582">
        <v>0</v>
      </c>
      <c r="K20" s="582">
        <v>0</v>
      </c>
      <c r="L20" s="582">
        <v>6</v>
      </c>
      <c r="M20" s="582">
        <v>0</v>
      </c>
      <c r="N20" s="582">
        <v>0</v>
      </c>
      <c r="O20" s="582">
        <v>6</v>
      </c>
    </row>
    <row r="21" spans="1:16" ht="27.6">
      <c r="A21" s="292" t="s">
        <v>958</v>
      </c>
      <c r="B21" s="583">
        <v>6</v>
      </c>
      <c r="C21" s="582">
        <v>1</v>
      </c>
      <c r="D21" s="582">
        <v>1</v>
      </c>
      <c r="E21" s="582">
        <v>0</v>
      </c>
      <c r="F21" s="582">
        <v>0</v>
      </c>
      <c r="G21" s="582">
        <v>1</v>
      </c>
      <c r="H21" s="582">
        <v>1</v>
      </c>
      <c r="I21" s="582">
        <v>0</v>
      </c>
      <c r="J21" s="582">
        <v>0</v>
      </c>
      <c r="K21" s="582">
        <v>1</v>
      </c>
      <c r="L21" s="582">
        <v>4</v>
      </c>
      <c r="M21" s="582">
        <v>0</v>
      </c>
      <c r="N21" s="582">
        <v>3</v>
      </c>
      <c r="O21" s="582">
        <v>1</v>
      </c>
    </row>
    <row r="22" spans="1:16" ht="13.8">
      <c r="A22" s="292" t="s">
        <v>959</v>
      </c>
      <c r="B22" s="583">
        <v>215</v>
      </c>
      <c r="C22" s="582">
        <v>17</v>
      </c>
      <c r="D22" s="582">
        <v>9</v>
      </c>
      <c r="E22" s="582">
        <v>0</v>
      </c>
      <c r="F22" s="582">
        <v>0</v>
      </c>
      <c r="G22" s="582">
        <v>9</v>
      </c>
      <c r="H22" s="582">
        <v>78</v>
      </c>
      <c r="I22" s="582">
        <v>0</v>
      </c>
      <c r="J22" s="582">
        <v>7</v>
      </c>
      <c r="K22" s="582">
        <v>71</v>
      </c>
      <c r="L22" s="582">
        <v>128</v>
      </c>
      <c r="M22" s="582">
        <v>0</v>
      </c>
      <c r="N22" s="582">
        <v>11</v>
      </c>
      <c r="O22" s="582">
        <v>117</v>
      </c>
    </row>
    <row r="23" spans="1:16" ht="13.8">
      <c r="A23" s="292" t="s">
        <v>960</v>
      </c>
      <c r="B23" s="583">
        <v>308</v>
      </c>
      <c r="C23" s="582">
        <v>39</v>
      </c>
      <c r="D23" s="582">
        <v>16</v>
      </c>
      <c r="E23" s="582">
        <v>0</v>
      </c>
      <c r="F23" s="582">
        <v>5</v>
      </c>
      <c r="G23" s="582">
        <v>11</v>
      </c>
      <c r="H23" s="582">
        <v>93</v>
      </c>
      <c r="I23" s="582">
        <v>6</v>
      </c>
      <c r="J23" s="582">
        <v>26</v>
      </c>
      <c r="K23" s="582">
        <v>61</v>
      </c>
      <c r="L23" s="582">
        <v>199</v>
      </c>
      <c r="M23" s="582">
        <v>45</v>
      </c>
      <c r="N23" s="582">
        <v>64</v>
      </c>
      <c r="O23" s="582">
        <v>90</v>
      </c>
    </row>
    <row r="24" spans="1:16" ht="13.8">
      <c r="A24" s="292" t="s">
        <v>601</v>
      </c>
      <c r="B24" s="583">
        <v>44</v>
      </c>
      <c r="C24" s="582">
        <v>8</v>
      </c>
      <c r="D24" s="582">
        <v>3</v>
      </c>
      <c r="E24" s="582">
        <v>0</v>
      </c>
      <c r="F24" s="582">
        <v>0</v>
      </c>
      <c r="G24" s="582">
        <v>3</v>
      </c>
      <c r="H24" s="582">
        <v>16</v>
      </c>
      <c r="I24" s="582">
        <v>0</v>
      </c>
      <c r="J24" s="582">
        <v>1</v>
      </c>
      <c r="K24" s="582">
        <v>15</v>
      </c>
      <c r="L24" s="582">
        <v>25</v>
      </c>
      <c r="M24" s="582">
        <v>0</v>
      </c>
      <c r="N24" s="582">
        <v>1</v>
      </c>
      <c r="O24" s="582">
        <v>24</v>
      </c>
    </row>
    <row r="25" spans="1:16" ht="13.8">
      <c r="A25" s="292" t="s">
        <v>961</v>
      </c>
      <c r="B25" s="583">
        <v>75</v>
      </c>
      <c r="C25" s="582">
        <v>7</v>
      </c>
      <c r="D25" s="582">
        <v>28</v>
      </c>
      <c r="E25" s="582">
        <v>2</v>
      </c>
      <c r="F25" s="582">
        <v>6</v>
      </c>
      <c r="G25" s="582">
        <v>20</v>
      </c>
      <c r="H25" s="582">
        <v>27</v>
      </c>
      <c r="I25" s="582">
        <v>3</v>
      </c>
      <c r="J25" s="582">
        <v>12</v>
      </c>
      <c r="K25" s="582">
        <v>12</v>
      </c>
      <c r="L25" s="582">
        <v>20</v>
      </c>
      <c r="M25" s="582">
        <v>2</v>
      </c>
      <c r="N25" s="582">
        <v>7</v>
      </c>
      <c r="O25" s="582">
        <v>11</v>
      </c>
    </row>
    <row r="26" spans="1:16" ht="27.6">
      <c r="A26" s="292" t="s">
        <v>606</v>
      </c>
      <c r="B26" s="583">
        <v>224</v>
      </c>
      <c r="C26" s="582">
        <v>33</v>
      </c>
      <c r="D26" s="582">
        <v>55</v>
      </c>
      <c r="E26" s="582">
        <v>0</v>
      </c>
      <c r="F26" s="582">
        <v>5</v>
      </c>
      <c r="G26" s="582">
        <v>50</v>
      </c>
      <c r="H26" s="582">
        <v>88</v>
      </c>
      <c r="I26" s="582">
        <v>0</v>
      </c>
      <c r="J26" s="582">
        <v>9</v>
      </c>
      <c r="K26" s="582">
        <v>79</v>
      </c>
      <c r="L26" s="582">
        <v>81</v>
      </c>
      <c r="M26" s="582">
        <v>2</v>
      </c>
      <c r="N26" s="582">
        <v>6</v>
      </c>
      <c r="O26" s="582">
        <v>73</v>
      </c>
    </row>
    <row r="27" spans="1:16" ht="13.8">
      <c r="A27" s="292" t="s">
        <v>962</v>
      </c>
      <c r="B27" s="583">
        <v>77</v>
      </c>
      <c r="C27" s="582">
        <v>9</v>
      </c>
      <c r="D27" s="582">
        <v>31</v>
      </c>
      <c r="E27" s="582">
        <v>0</v>
      </c>
      <c r="F27" s="582">
        <v>1</v>
      </c>
      <c r="G27" s="582">
        <v>30</v>
      </c>
      <c r="H27" s="582">
        <v>23</v>
      </c>
      <c r="I27" s="582">
        <v>0</v>
      </c>
      <c r="J27" s="582">
        <v>2</v>
      </c>
      <c r="K27" s="582">
        <v>21</v>
      </c>
      <c r="L27" s="582">
        <v>23</v>
      </c>
      <c r="M27" s="582">
        <v>0</v>
      </c>
      <c r="N27" s="582">
        <v>1</v>
      </c>
      <c r="O27" s="582">
        <v>22</v>
      </c>
    </row>
    <row r="28" spans="1:16" s="584" customFormat="1" ht="13.8">
      <c r="A28" s="292" t="s">
        <v>607</v>
      </c>
      <c r="B28" s="583">
        <v>30</v>
      </c>
      <c r="C28" s="582">
        <v>4</v>
      </c>
      <c r="D28" s="582">
        <v>6</v>
      </c>
      <c r="E28" s="582">
        <v>3</v>
      </c>
      <c r="F28" s="582">
        <v>2</v>
      </c>
      <c r="G28" s="582">
        <v>1</v>
      </c>
      <c r="H28" s="582">
        <v>9</v>
      </c>
      <c r="I28" s="582">
        <v>2</v>
      </c>
      <c r="J28" s="582">
        <v>6</v>
      </c>
      <c r="K28" s="582">
        <v>1</v>
      </c>
      <c r="L28" s="582">
        <v>15</v>
      </c>
      <c r="M28" s="582">
        <v>2</v>
      </c>
      <c r="N28" s="582">
        <v>9</v>
      </c>
      <c r="O28" s="582">
        <v>4</v>
      </c>
    </row>
    <row r="29" spans="1:16" s="584" customFormat="1" ht="27.6">
      <c r="A29" s="292" t="s">
        <v>963</v>
      </c>
      <c r="B29" s="583">
        <v>87</v>
      </c>
      <c r="C29" s="582">
        <v>10</v>
      </c>
      <c r="D29" s="582">
        <v>34</v>
      </c>
      <c r="E29" s="582">
        <v>4</v>
      </c>
      <c r="F29" s="582">
        <v>2</v>
      </c>
      <c r="G29" s="582">
        <v>28</v>
      </c>
      <c r="H29" s="582">
        <v>25</v>
      </c>
      <c r="I29" s="582">
        <v>1</v>
      </c>
      <c r="J29" s="582">
        <v>4</v>
      </c>
      <c r="K29" s="582">
        <v>20</v>
      </c>
      <c r="L29" s="582">
        <v>25</v>
      </c>
      <c r="M29" s="582">
        <v>2</v>
      </c>
      <c r="N29" s="582">
        <v>8</v>
      </c>
      <c r="O29" s="582">
        <v>15</v>
      </c>
    </row>
    <row r="30" spans="1:16" s="584" customFormat="1" ht="13.8">
      <c r="A30" s="292" t="s">
        <v>964</v>
      </c>
      <c r="B30" s="583">
        <v>22</v>
      </c>
      <c r="C30" s="582">
        <v>2</v>
      </c>
      <c r="D30" s="582">
        <v>11</v>
      </c>
      <c r="E30" s="582">
        <v>2</v>
      </c>
      <c r="F30" s="582">
        <v>1</v>
      </c>
      <c r="G30" s="582">
        <v>8</v>
      </c>
      <c r="H30" s="582">
        <v>8</v>
      </c>
      <c r="I30" s="582">
        <v>1</v>
      </c>
      <c r="J30" s="582">
        <v>2</v>
      </c>
      <c r="K30" s="582">
        <v>5</v>
      </c>
      <c r="L30" s="582">
        <v>3</v>
      </c>
      <c r="M30" s="582">
        <v>1</v>
      </c>
      <c r="N30" s="582">
        <v>0</v>
      </c>
      <c r="O30" s="582">
        <v>2</v>
      </c>
    </row>
    <row r="31" spans="1:16" s="584" customFormat="1"/>
    <row r="32" spans="1:16"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</row>
    <row r="33" spans="2:16"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</row>
    <row r="34" spans="2:16"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</row>
    <row r="35" spans="2:16"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</row>
    <row r="36" spans="2:16"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</row>
    <row r="37" spans="2:16"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</row>
    <row r="38" spans="2:16"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</row>
    <row r="39" spans="2:16"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</row>
    <row r="40" spans="2:16"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</row>
    <row r="41" spans="2:16"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</row>
  </sheetData>
  <mergeCells count="9">
    <mergeCell ref="A1:O1"/>
    <mergeCell ref="A2:O2"/>
    <mergeCell ref="A3:A5"/>
    <mergeCell ref="B3:B5"/>
    <mergeCell ref="C3:C5"/>
    <mergeCell ref="D3:O3"/>
    <mergeCell ref="D4:G4"/>
    <mergeCell ref="H4:K4"/>
    <mergeCell ref="L4:O4"/>
  </mergeCells>
  <printOptions horizontalCentered="1"/>
  <pageMargins left="0.59055118110236215" right="0.59055118110236215" top="0.39370078740157483" bottom="0.78740157480314965" header="0" footer="0"/>
  <pageSetup paperSize="9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>
  <dimension ref="A1:L46"/>
  <sheetViews>
    <sheetView zoomScaleNormal="100" workbookViewId="0">
      <selection activeCell="A21" sqref="A21"/>
    </sheetView>
  </sheetViews>
  <sheetFormatPr defaultRowHeight="13.2"/>
  <cols>
    <col min="1" max="1" width="67.5546875" customWidth="1"/>
    <col min="2" max="2" width="7.5546875" customWidth="1"/>
    <col min="3" max="3" width="8.5546875" customWidth="1"/>
    <col min="4" max="9" width="6.33203125" customWidth="1"/>
    <col min="10" max="10" width="7.6640625" customWidth="1"/>
    <col min="11" max="11" width="6.33203125" customWidth="1"/>
  </cols>
  <sheetData>
    <row r="1" spans="1:12" ht="16.95" customHeight="1">
      <c r="A1" s="1124" t="s">
        <v>965</v>
      </c>
      <c r="B1" s="1124"/>
      <c r="C1" s="1124"/>
      <c r="D1" s="1124"/>
      <c r="E1" s="1124"/>
      <c r="F1" s="1124"/>
      <c r="G1" s="1124"/>
      <c r="H1" s="1124"/>
      <c r="I1" s="1124"/>
      <c r="J1" s="1124"/>
      <c r="K1" s="1124"/>
    </row>
    <row r="2" spans="1:12" ht="16.95" customHeight="1">
      <c r="A2" s="1228" t="s">
        <v>966</v>
      </c>
      <c r="B2" s="1228"/>
      <c r="C2" s="1228"/>
      <c r="D2" s="1228"/>
      <c r="E2" s="1228"/>
      <c r="F2" s="1228"/>
      <c r="G2" s="1228"/>
      <c r="H2" s="1228"/>
      <c r="I2" s="1228"/>
      <c r="J2" s="1228"/>
      <c r="K2" s="1228"/>
    </row>
    <row r="3" spans="1:12" s="105" customFormat="1" ht="15.6">
      <c r="A3" s="1111" t="s">
        <v>571</v>
      </c>
      <c r="B3" s="1229" t="s">
        <v>939</v>
      </c>
      <c r="C3" s="1224" t="s">
        <v>940</v>
      </c>
      <c r="D3" s="1111" t="s">
        <v>967</v>
      </c>
      <c r="E3" s="1111"/>
      <c r="F3" s="1111"/>
      <c r="G3" s="1111"/>
      <c r="H3" s="1111"/>
      <c r="I3" s="1111"/>
      <c r="J3" s="1111"/>
      <c r="K3" s="1111"/>
    </row>
    <row r="4" spans="1:12" s="105" customFormat="1" ht="22.2" customHeight="1">
      <c r="A4" s="1111"/>
      <c r="B4" s="1229"/>
      <c r="C4" s="1225"/>
      <c r="D4" s="1134" t="s">
        <v>968</v>
      </c>
      <c r="E4" s="1134"/>
      <c r="F4" s="1134" t="s">
        <v>969</v>
      </c>
      <c r="G4" s="1134"/>
      <c r="H4" s="1230" t="s">
        <v>970</v>
      </c>
      <c r="I4" s="1231"/>
      <c r="J4" s="1227" t="s">
        <v>971</v>
      </c>
      <c r="K4" s="1122"/>
    </row>
    <row r="5" spans="1:12" s="105" customFormat="1" ht="16.95" customHeight="1">
      <c r="A5" s="1111"/>
      <c r="B5" s="1229"/>
      <c r="C5" s="1226"/>
      <c r="D5" s="585" t="s">
        <v>972</v>
      </c>
      <c r="E5" s="586" t="s">
        <v>973</v>
      </c>
      <c r="F5" s="585" t="s">
        <v>972</v>
      </c>
      <c r="G5" s="586" t="s">
        <v>973</v>
      </c>
      <c r="H5" s="585" t="s">
        <v>972</v>
      </c>
      <c r="I5" s="586" t="s">
        <v>973</v>
      </c>
      <c r="J5" s="585" t="s">
        <v>972</v>
      </c>
      <c r="K5" s="586" t="s">
        <v>973</v>
      </c>
    </row>
    <row r="6" spans="1:12" ht="15.75" customHeight="1">
      <c r="A6" s="82" t="s">
        <v>770</v>
      </c>
      <c r="B6" s="582">
        <v>394</v>
      </c>
      <c r="C6" s="582">
        <v>16</v>
      </c>
      <c r="D6" s="582">
        <v>72</v>
      </c>
      <c r="E6" s="582">
        <v>69</v>
      </c>
      <c r="F6" s="582">
        <v>65</v>
      </c>
      <c r="G6" s="582">
        <v>29</v>
      </c>
      <c r="H6" s="582">
        <v>53</v>
      </c>
      <c r="I6" s="582">
        <v>64</v>
      </c>
      <c r="J6" s="582">
        <v>23</v>
      </c>
      <c r="K6" s="582">
        <v>9</v>
      </c>
    </row>
    <row r="7" spans="1:12" ht="15.75" customHeight="1">
      <c r="A7" s="31" t="s">
        <v>948</v>
      </c>
      <c r="B7" s="582">
        <v>16</v>
      </c>
      <c r="C7" s="582">
        <v>16</v>
      </c>
      <c r="D7" s="582">
        <v>2</v>
      </c>
      <c r="E7" s="582">
        <v>4</v>
      </c>
      <c r="F7" s="582">
        <v>1</v>
      </c>
      <c r="G7" s="582">
        <v>1</v>
      </c>
      <c r="H7" s="582">
        <v>4</v>
      </c>
      <c r="I7" s="582">
        <v>3</v>
      </c>
      <c r="J7" s="582">
        <v>0</v>
      </c>
      <c r="K7" s="582">
        <v>1</v>
      </c>
      <c r="L7" s="587"/>
    </row>
    <row r="8" spans="1:12" ht="15.75" customHeight="1">
      <c r="A8" s="292" t="s">
        <v>949</v>
      </c>
      <c r="B8" s="582">
        <v>2</v>
      </c>
      <c r="C8" s="582">
        <v>0</v>
      </c>
      <c r="D8" s="582">
        <v>1</v>
      </c>
      <c r="E8" s="582">
        <v>0</v>
      </c>
      <c r="F8" s="582">
        <v>0</v>
      </c>
      <c r="G8" s="582">
        <v>0</v>
      </c>
      <c r="H8" s="582">
        <v>0</v>
      </c>
      <c r="I8" s="582">
        <v>0</v>
      </c>
      <c r="J8" s="582">
        <v>1</v>
      </c>
      <c r="K8" s="582">
        <v>0</v>
      </c>
      <c r="L8" s="587"/>
    </row>
    <row r="9" spans="1:12" ht="15.75" customHeight="1">
      <c r="A9" s="292" t="s">
        <v>876</v>
      </c>
      <c r="B9" s="582">
        <v>18</v>
      </c>
      <c r="C9" s="582">
        <v>0</v>
      </c>
      <c r="D9" s="582">
        <v>1</v>
      </c>
      <c r="E9" s="582">
        <v>1</v>
      </c>
      <c r="F9" s="582">
        <v>4</v>
      </c>
      <c r="G9" s="582">
        <v>0</v>
      </c>
      <c r="H9" s="582">
        <v>3</v>
      </c>
      <c r="I9" s="582">
        <v>6</v>
      </c>
      <c r="J9" s="582">
        <v>1</v>
      </c>
      <c r="K9" s="582">
        <v>2</v>
      </c>
      <c r="L9" s="587"/>
    </row>
    <row r="10" spans="1:12" ht="33.6" customHeight="1">
      <c r="A10" s="292" t="s">
        <v>880</v>
      </c>
      <c r="B10" s="582">
        <v>57</v>
      </c>
      <c r="C10" s="582">
        <v>4</v>
      </c>
      <c r="D10" s="582">
        <v>9</v>
      </c>
      <c r="E10" s="582">
        <v>5</v>
      </c>
      <c r="F10" s="582">
        <v>5</v>
      </c>
      <c r="G10" s="582">
        <v>2</v>
      </c>
      <c r="H10" s="582">
        <v>17</v>
      </c>
      <c r="I10" s="582">
        <v>16</v>
      </c>
      <c r="J10" s="582">
        <v>2</v>
      </c>
      <c r="K10" s="582">
        <v>1</v>
      </c>
      <c r="L10" s="587"/>
    </row>
    <row r="11" spans="1:12" ht="15.75" customHeight="1">
      <c r="A11" s="292" t="s">
        <v>954</v>
      </c>
      <c r="B11" s="582">
        <v>48</v>
      </c>
      <c r="C11" s="582">
        <v>2</v>
      </c>
      <c r="D11" s="582">
        <v>6</v>
      </c>
      <c r="E11" s="582">
        <v>3</v>
      </c>
      <c r="F11" s="582">
        <v>5</v>
      </c>
      <c r="G11" s="582">
        <v>2</v>
      </c>
      <c r="H11" s="582">
        <v>15</v>
      </c>
      <c r="I11" s="582">
        <v>14</v>
      </c>
      <c r="J11" s="582">
        <v>2</v>
      </c>
      <c r="K11" s="582">
        <v>1</v>
      </c>
      <c r="L11" s="587"/>
    </row>
    <row r="12" spans="1:12" ht="12.6" customHeight="1">
      <c r="A12" s="31" t="s">
        <v>974</v>
      </c>
      <c r="B12" s="582">
        <v>73</v>
      </c>
      <c r="C12" s="582">
        <v>2</v>
      </c>
      <c r="D12" s="582">
        <v>6</v>
      </c>
      <c r="E12" s="582">
        <v>2</v>
      </c>
      <c r="F12" s="582">
        <v>33</v>
      </c>
      <c r="G12" s="582">
        <v>9</v>
      </c>
      <c r="H12" s="582">
        <v>13</v>
      </c>
      <c r="I12" s="582">
        <v>7</v>
      </c>
      <c r="J12" s="582">
        <v>3</v>
      </c>
      <c r="K12" s="582">
        <v>0</v>
      </c>
      <c r="L12" s="587"/>
    </row>
    <row r="13" spans="1:12" ht="12.6" customHeight="1">
      <c r="A13" s="31" t="s">
        <v>975</v>
      </c>
      <c r="B13" s="582">
        <v>40</v>
      </c>
      <c r="C13" s="582">
        <v>1</v>
      </c>
      <c r="D13" s="582">
        <v>6</v>
      </c>
      <c r="E13" s="582">
        <v>2</v>
      </c>
      <c r="F13" s="582">
        <v>20</v>
      </c>
      <c r="G13" s="582">
        <v>4</v>
      </c>
      <c r="H13" s="582">
        <v>7</v>
      </c>
      <c r="I13" s="582">
        <v>0</v>
      </c>
      <c r="J13" s="582">
        <v>1</v>
      </c>
      <c r="K13" s="582">
        <v>0</v>
      </c>
      <c r="L13" s="587"/>
    </row>
    <row r="14" spans="1:12" ht="15.75" customHeight="1">
      <c r="A14" s="292" t="s">
        <v>585</v>
      </c>
      <c r="B14" s="582">
        <v>52</v>
      </c>
      <c r="C14" s="582">
        <v>2</v>
      </c>
      <c r="D14" s="582">
        <v>8</v>
      </c>
      <c r="E14" s="582">
        <v>16</v>
      </c>
      <c r="F14" s="582">
        <v>4</v>
      </c>
      <c r="G14" s="582">
        <v>1</v>
      </c>
      <c r="H14" s="582">
        <v>4</v>
      </c>
      <c r="I14" s="582">
        <v>3</v>
      </c>
      <c r="J14" s="582">
        <v>3</v>
      </c>
      <c r="K14" s="582">
        <v>3</v>
      </c>
      <c r="L14" s="587"/>
    </row>
    <row r="15" spans="1:12" ht="12.6" customHeight="1">
      <c r="A15" s="31" t="s">
        <v>976</v>
      </c>
      <c r="B15" s="582">
        <v>0</v>
      </c>
      <c r="C15" s="582">
        <v>0</v>
      </c>
      <c r="D15" s="582">
        <v>0</v>
      </c>
      <c r="E15" s="582">
        <v>0</v>
      </c>
      <c r="F15" s="582">
        <v>0</v>
      </c>
      <c r="G15" s="582">
        <v>0</v>
      </c>
      <c r="H15" s="582">
        <v>0</v>
      </c>
      <c r="I15" s="582">
        <v>0</v>
      </c>
      <c r="J15" s="582">
        <v>0</v>
      </c>
      <c r="K15" s="582">
        <v>0</v>
      </c>
      <c r="L15" s="587"/>
    </row>
    <row r="16" spans="1:12" ht="12.6" customHeight="1">
      <c r="A16" s="31" t="s">
        <v>977</v>
      </c>
      <c r="B16" s="582">
        <v>27</v>
      </c>
      <c r="C16" s="582">
        <v>2</v>
      </c>
      <c r="D16" s="582">
        <v>9</v>
      </c>
      <c r="E16" s="582">
        <v>11</v>
      </c>
      <c r="F16" s="582">
        <v>2</v>
      </c>
      <c r="G16" s="582">
        <v>1</v>
      </c>
      <c r="H16" s="582">
        <v>2</v>
      </c>
      <c r="I16" s="582">
        <v>1</v>
      </c>
      <c r="J16" s="582">
        <v>0</v>
      </c>
      <c r="K16" s="582">
        <v>1</v>
      </c>
      <c r="L16" s="587"/>
    </row>
    <row r="17" spans="1:12" ht="15.75" customHeight="1">
      <c r="A17" s="292" t="s">
        <v>956</v>
      </c>
      <c r="B17" s="582">
        <v>12</v>
      </c>
      <c r="C17" s="582">
        <v>1</v>
      </c>
      <c r="D17" s="582">
        <v>1</v>
      </c>
      <c r="E17" s="582">
        <v>2</v>
      </c>
      <c r="F17" s="582">
        <v>5</v>
      </c>
      <c r="G17" s="582">
        <v>1</v>
      </c>
      <c r="H17" s="582">
        <v>0</v>
      </c>
      <c r="I17" s="582">
        <v>1</v>
      </c>
      <c r="J17" s="582">
        <v>1</v>
      </c>
      <c r="K17" s="582">
        <v>1</v>
      </c>
      <c r="L17" s="587"/>
    </row>
    <row r="18" spans="1:12" ht="15.75" customHeight="1">
      <c r="A18" s="292" t="s">
        <v>590</v>
      </c>
      <c r="B18" s="582">
        <v>6</v>
      </c>
      <c r="C18" s="582">
        <v>0</v>
      </c>
      <c r="D18" s="582">
        <v>4</v>
      </c>
      <c r="E18" s="582">
        <v>8</v>
      </c>
      <c r="F18" s="582">
        <v>2</v>
      </c>
      <c r="G18" s="582">
        <v>2</v>
      </c>
      <c r="H18" s="582">
        <v>0</v>
      </c>
      <c r="I18" s="582">
        <v>0</v>
      </c>
      <c r="J18" s="582">
        <v>0</v>
      </c>
      <c r="K18" s="582">
        <v>0</v>
      </c>
      <c r="L18" s="587"/>
    </row>
    <row r="19" spans="1:12" ht="15.75" customHeight="1">
      <c r="A19" s="292" t="s">
        <v>591</v>
      </c>
      <c r="B19" s="582">
        <v>8</v>
      </c>
      <c r="C19" s="582">
        <v>0</v>
      </c>
      <c r="D19" s="582">
        <v>2</v>
      </c>
      <c r="E19" s="582">
        <v>1</v>
      </c>
      <c r="F19" s="582">
        <v>0</v>
      </c>
      <c r="G19" s="582">
        <v>1</v>
      </c>
      <c r="H19" s="582">
        <v>1</v>
      </c>
      <c r="I19" s="582">
        <v>2</v>
      </c>
      <c r="J19" s="582">
        <v>1</v>
      </c>
      <c r="K19" s="582">
        <v>0</v>
      </c>
      <c r="L19" s="587"/>
    </row>
    <row r="20" spans="1:12" ht="15.75" customHeight="1">
      <c r="A20" s="292" t="s">
        <v>601</v>
      </c>
      <c r="B20" s="582">
        <v>1</v>
      </c>
      <c r="C20" s="582">
        <v>0</v>
      </c>
      <c r="D20" s="582">
        <v>0</v>
      </c>
      <c r="E20" s="582">
        <v>0</v>
      </c>
      <c r="F20" s="582">
        <v>0</v>
      </c>
      <c r="G20" s="582">
        <v>0</v>
      </c>
      <c r="H20" s="582">
        <v>0</v>
      </c>
      <c r="I20" s="582">
        <v>1</v>
      </c>
      <c r="J20" s="582">
        <v>0</v>
      </c>
      <c r="K20" s="582">
        <v>0</v>
      </c>
      <c r="L20" s="587"/>
    </row>
    <row r="21" spans="1:12" ht="12" customHeight="1">
      <c r="A21" s="31" t="s">
        <v>978</v>
      </c>
      <c r="B21" s="582">
        <v>1</v>
      </c>
      <c r="C21" s="582">
        <v>0</v>
      </c>
      <c r="D21" s="582">
        <v>0</v>
      </c>
      <c r="E21" s="582">
        <v>0</v>
      </c>
      <c r="F21" s="582">
        <v>0</v>
      </c>
      <c r="G21" s="582">
        <v>0</v>
      </c>
      <c r="H21" s="582">
        <v>0</v>
      </c>
      <c r="I21" s="582">
        <v>1</v>
      </c>
      <c r="J21" s="582">
        <v>0</v>
      </c>
      <c r="K21" s="582">
        <v>0</v>
      </c>
      <c r="L21" s="587"/>
    </row>
    <row r="22" spans="1:12" ht="15.75" customHeight="1">
      <c r="A22" s="292" t="s">
        <v>961</v>
      </c>
      <c r="B22" s="582">
        <v>5</v>
      </c>
      <c r="C22" s="582">
        <v>0</v>
      </c>
      <c r="D22" s="582">
        <v>0</v>
      </c>
      <c r="E22" s="582">
        <v>0</v>
      </c>
      <c r="F22" s="582">
        <v>0</v>
      </c>
      <c r="G22" s="582">
        <v>1</v>
      </c>
      <c r="H22" s="582">
        <v>1</v>
      </c>
      <c r="I22" s="582">
        <v>2</v>
      </c>
      <c r="J22" s="582">
        <v>0</v>
      </c>
      <c r="K22" s="582">
        <v>1</v>
      </c>
      <c r="L22" s="587"/>
    </row>
    <row r="23" spans="1:12" ht="15.75" customHeight="1">
      <c r="A23" s="292" t="s">
        <v>606</v>
      </c>
      <c r="B23" s="582">
        <v>48</v>
      </c>
      <c r="C23" s="582">
        <v>2</v>
      </c>
      <c r="D23" s="582">
        <v>2</v>
      </c>
      <c r="E23" s="582">
        <v>1</v>
      </c>
      <c r="F23" s="582">
        <v>6</v>
      </c>
      <c r="G23" s="582">
        <v>5</v>
      </c>
      <c r="H23" s="582">
        <v>3</v>
      </c>
      <c r="I23" s="582">
        <v>16</v>
      </c>
      <c r="J23" s="582">
        <v>7</v>
      </c>
      <c r="K23" s="582">
        <v>8</v>
      </c>
      <c r="L23" s="587"/>
    </row>
    <row r="24" spans="1:12" ht="13.2" customHeight="1">
      <c r="A24" s="31" t="s">
        <v>962</v>
      </c>
      <c r="B24" s="582">
        <v>22</v>
      </c>
      <c r="C24" s="582">
        <v>2</v>
      </c>
      <c r="D24" s="582">
        <v>0</v>
      </c>
      <c r="E24" s="582">
        <v>0</v>
      </c>
      <c r="F24" s="582">
        <v>0</v>
      </c>
      <c r="G24" s="582">
        <v>0</v>
      </c>
      <c r="H24" s="582">
        <v>0</v>
      </c>
      <c r="I24" s="582">
        <v>13</v>
      </c>
      <c r="J24" s="582">
        <v>4</v>
      </c>
      <c r="K24" s="582">
        <v>5</v>
      </c>
      <c r="L24" s="587"/>
    </row>
    <row r="25" spans="1:12" ht="15.75" customHeight="1">
      <c r="A25" s="31" t="s">
        <v>979</v>
      </c>
      <c r="B25" s="582">
        <v>7</v>
      </c>
      <c r="C25" s="582">
        <v>0</v>
      </c>
      <c r="D25" s="582">
        <v>1</v>
      </c>
      <c r="E25" s="582">
        <v>0</v>
      </c>
      <c r="F25" s="582">
        <v>4</v>
      </c>
      <c r="G25" s="582">
        <v>0</v>
      </c>
      <c r="H25" s="582">
        <v>1</v>
      </c>
      <c r="I25" s="582">
        <v>1</v>
      </c>
      <c r="J25" s="582">
        <v>0</v>
      </c>
      <c r="K25" s="582">
        <v>0</v>
      </c>
      <c r="L25" s="587"/>
    </row>
    <row r="26" spans="1:12" s="584" customFormat="1" ht="15.75" customHeight="1">
      <c r="A26" s="292" t="s">
        <v>607</v>
      </c>
      <c r="B26" s="582">
        <v>5</v>
      </c>
      <c r="C26" s="582">
        <v>0</v>
      </c>
      <c r="D26" s="582">
        <v>0</v>
      </c>
      <c r="E26" s="582">
        <v>0</v>
      </c>
      <c r="F26" s="582">
        <v>1</v>
      </c>
      <c r="G26" s="582">
        <v>2</v>
      </c>
      <c r="H26" s="582">
        <v>1</v>
      </c>
      <c r="I26" s="582">
        <v>0</v>
      </c>
      <c r="J26" s="582">
        <v>1</v>
      </c>
      <c r="K26" s="582">
        <v>0</v>
      </c>
      <c r="L26" s="588"/>
    </row>
    <row r="27" spans="1:12" s="584" customFormat="1" ht="28.2" customHeight="1">
      <c r="A27" s="292" t="s">
        <v>980</v>
      </c>
      <c r="B27" s="582">
        <v>73</v>
      </c>
      <c r="C27" s="582">
        <v>5</v>
      </c>
      <c r="D27" s="582">
        <v>26</v>
      </c>
      <c r="E27" s="582">
        <v>31</v>
      </c>
      <c r="F27" s="582">
        <v>2</v>
      </c>
      <c r="G27" s="582">
        <v>1</v>
      </c>
      <c r="H27" s="582">
        <v>6</v>
      </c>
      <c r="I27" s="582">
        <v>5</v>
      </c>
      <c r="J27" s="582">
        <v>2</v>
      </c>
      <c r="K27" s="582">
        <v>0</v>
      </c>
      <c r="L27" s="588"/>
    </row>
    <row r="28" spans="1:12" s="584" customFormat="1" ht="15.75" customHeight="1">
      <c r="A28" s="31" t="s">
        <v>981</v>
      </c>
      <c r="B28" s="582">
        <v>7</v>
      </c>
      <c r="C28" s="582">
        <v>0</v>
      </c>
      <c r="D28" s="582">
        <v>2</v>
      </c>
      <c r="E28" s="582">
        <v>3</v>
      </c>
      <c r="F28" s="582">
        <v>0</v>
      </c>
      <c r="G28" s="582">
        <v>1</v>
      </c>
      <c r="H28" s="582">
        <v>0</v>
      </c>
      <c r="I28" s="582">
        <v>1</v>
      </c>
      <c r="J28" s="582">
        <v>0</v>
      </c>
      <c r="K28" s="582">
        <v>0</v>
      </c>
      <c r="L28" s="588"/>
    </row>
    <row r="29" spans="1:12" s="584" customFormat="1" ht="15.75" customHeight="1">
      <c r="A29" s="31" t="s">
        <v>982</v>
      </c>
      <c r="B29" s="582">
        <v>27</v>
      </c>
      <c r="C29" s="582">
        <v>3</v>
      </c>
      <c r="D29" s="582">
        <v>6</v>
      </c>
      <c r="E29" s="582">
        <v>16</v>
      </c>
      <c r="F29" s="582">
        <v>0</v>
      </c>
      <c r="G29" s="582">
        <v>0</v>
      </c>
      <c r="H29" s="582">
        <v>3</v>
      </c>
      <c r="I29" s="582">
        <v>2</v>
      </c>
      <c r="J29" s="582">
        <v>0</v>
      </c>
      <c r="K29" s="582">
        <v>0</v>
      </c>
      <c r="L29" s="588"/>
    </row>
    <row r="30" spans="1:12" s="584" customFormat="1" ht="15.75" customHeight="1">
      <c r="A30" s="31" t="s">
        <v>983</v>
      </c>
      <c r="B30" s="582">
        <v>10</v>
      </c>
      <c r="C30" s="582">
        <v>1</v>
      </c>
      <c r="D30" s="582">
        <v>4</v>
      </c>
      <c r="E30" s="582">
        <v>5</v>
      </c>
      <c r="F30" s="582">
        <v>0</v>
      </c>
      <c r="G30" s="582">
        <v>0</v>
      </c>
      <c r="H30" s="582">
        <v>0</v>
      </c>
      <c r="I30" s="582">
        <v>0</v>
      </c>
      <c r="J30" s="582">
        <v>1</v>
      </c>
      <c r="K30" s="582">
        <v>0</v>
      </c>
      <c r="L30" s="588"/>
    </row>
    <row r="31" spans="1:12" s="584" customFormat="1" ht="15.75" customHeight="1">
      <c r="A31" s="292" t="s">
        <v>620</v>
      </c>
      <c r="B31" s="582">
        <v>1</v>
      </c>
      <c r="C31" s="582">
        <v>1</v>
      </c>
      <c r="D31" s="582">
        <v>0</v>
      </c>
      <c r="E31" s="582">
        <v>0</v>
      </c>
      <c r="F31" s="582">
        <v>0</v>
      </c>
      <c r="G31" s="582">
        <v>0</v>
      </c>
      <c r="H31" s="582">
        <v>0</v>
      </c>
      <c r="I31" s="582">
        <v>0</v>
      </c>
      <c r="J31" s="582">
        <v>0</v>
      </c>
      <c r="K31" s="582">
        <v>0</v>
      </c>
      <c r="L31" s="588"/>
    </row>
    <row r="32" spans="1:12" s="584" customFormat="1" ht="15.75" customHeight="1">
      <c r="A32" s="292" t="s">
        <v>984</v>
      </c>
      <c r="B32" s="582">
        <v>3</v>
      </c>
      <c r="C32" s="582">
        <v>0</v>
      </c>
      <c r="D32" s="582">
        <v>0</v>
      </c>
      <c r="E32" s="582">
        <v>0</v>
      </c>
      <c r="F32" s="582">
        <v>0</v>
      </c>
      <c r="G32" s="582">
        <v>1</v>
      </c>
      <c r="H32" s="582">
        <v>1</v>
      </c>
      <c r="I32" s="582">
        <v>0</v>
      </c>
      <c r="J32" s="582">
        <v>0</v>
      </c>
      <c r="K32" s="582">
        <v>1</v>
      </c>
      <c r="L32" s="588"/>
    </row>
    <row r="33" spans="1:12" s="584" customFormat="1" ht="15.75" customHeight="1">
      <c r="A33" s="292" t="s">
        <v>985</v>
      </c>
      <c r="B33" s="582">
        <v>20</v>
      </c>
      <c r="C33" s="582">
        <v>0</v>
      </c>
      <c r="D33" s="582">
        <v>1</v>
      </c>
      <c r="E33" s="582">
        <v>2</v>
      </c>
      <c r="F33" s="582">
        <v>3</v>
      </c>
      <c r="G33" s="582">
        <v>3</v>
      </c>
      <c r="H33" s="582">
        <v>3</v>
      </c>
      <c r="I33" s="582">
        <v>5</v>
      </c>
      <c r="J33" s="582">
        <v>1</v>
      </c>
      <c r="K33" s="582">
        <v>2</v>
      </c>
    </row>
    <row r="34" spans="1:12" s="584" customFormat="1">
      <c r="K34" s="589"/>
    </row>
    <row r="35" spans="1:12" s="584" customFormat="1">
      <c r="K35" s="589"/>
    </row>
    <row r="36" spans="1:12" s="584" customFormat="1">
      <c r="K36" s="589"/>
    </row>
    <row r="37" spans="1:12"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</row>
    <row r="38" spans="1:12"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</row>
    <row r="39" spans="1:12"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</row>
    <row r="40" spans="1:12"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</row>
    <row r="41" spans="1:12"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</row>
    <row r="42" spans="1:12"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</row>
    <row r="43" spans="1:12"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</row>
    <row r="44" spans="1:12"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</row>
    <row r="45" spans="1:12"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</row>
    <row r="46" spans="1:12"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</row>
  </sheetData>
  <mergeCells count="10">
    <mergeCell ref="A1:K1"/>
    <mergeCell ref="A2:K2"/>
    <mergeCell ref="A3:A5"/>
    <mergeCell ref="B3:B5"/>
    <mergeCell ref="C3:C5"/>
    <mergeCell ref="D3:K3"/>
    <mergeCell ref="D4:E4"/>
    <mergeCell ref="F4:G4"/>
    <mergeCell ref="H4:I4"/>
    <mergeCell ref="J4:K4"/>
  </mergeCells>
  <printOptions horizontalCentered="1"/>
  <pageMargins left="0.59055118110236215" right="0.59055118110236215" top="0.39370078740157483" bottom="0.78740157480314965" header="0" footer="0"/>
  <pageSetup paperSize="9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>
  <dimension ref="A1:P36"/>
  <sheetViews>
    <sheetView zoomScaleNormal="100" workbookViewId="0">
      <selection activeCell="G21" sqref="G21"/>
    </sheetView>
  </sheetViews>
  <sheetFormatPr defaultRowHeight="13.2"/>
  <cols>
    <col min="1" max="1" width="33.44140625" customWidth="1"/>
    <col min="2" max="10" width="10.6640625" customWidth="1"/>
  </cols>
  <sheetData>
    <row r="1" spans="1:16" ht="12" customHeight="1">
      <c r="A1" s="1123" t="s">
        <v>986</v>
      </c>
      <c r="B1" s="1123"/>
      <c r="C1" s="1123"/>
      <c r="D1" s="1123"/>
      <c r="E1" s="1123"/>
      <c r="F1" s="1123"/>
      <c r="G1" s="1123"/>
      <c r="H1" s="1123"/>
      <c r="I1" s="1123"/>
      <c r="J1" s="1123"/>
    </row>
    <row r="2" spans="1:16" ht="12" customHeight="1">
      <c r="A2" s="1158" t="s">
        <v>987</v>
      </c>
      <c r="B2" s="1158"/>
      <c r="C2" s="1158"/>
      <c r="D2" s="1158"/>
      <c r="E2" s="1158"/>
      <c r="F2" s="1158"/>
      <c r="G2" s="1158"/>
      <c r="H2" s="1158"/>
      <c r="I2" s="1158"/>
      <c r="J2" s="1158"/>
    </row>
    <row r="3" spans="1:16" ht="12" customHeight="1">
      <c r="A3" s="1023" t="s">
        <v>988</v>
      </c>
      <c r="B3" s="1128" t="s">
        <v>989</v>
      </c>
      <c r="C3" s="1129"/>
      <c r="D3" s="1129"/>
      <c r="E3" s="1129"/>
      <c r="F3" s="1129"/>
      <c r="G3" s="1129"/>
      <c r="H3" s="1129"/>
      <c r="I3" s="1129"/>
      <c r="J3" s="1130"/>
    </row>
    <row r="4" spans="1:16" ht="15.6" customHeight="1">
      <c r="A4" s="1024"/>
      <c r="B4" s="1232" t="s">
        <v>990</v>
      </c>
      <c r="C4" s="1234" t="s">
        <v>277</v>
      </c>
      <c r="D4" s="1234"/>
      <c r="E4" s="1235" t="s">
        <v>991</v>
      </c>
      <c r="F4" s="1234" t="s">
        <v>277</v>
      </c>
      <c r="G4" s="1234"/>
      <c r="H4" s="1237" t="s">
        <v>929</v>
      </c>
      <c r="I4" s="1234" t="s">
        <v>277</v>
      </c>
      <c r="J4" s="1234"/>
    </row>
    <row r="5" spans="1:16" ht="15.6" customHeight="1">
      <c r="A5" s="1025"/>
      <c r="B5" s="1233"/>
      <c r="C5" s="218" t="s">
        <v>925</v>
      </c>
      <c r="D5" s="218" t="s">
        <v>926</v>
      </c>
      <c r="E5" s="1236"/>
      <c r="F5" s="218" t="s">
        <v>925</v>
      </c>
      <c r="G5" s="218" t="s">
        <v>926</v>
      </c>
      <c r="H5" s="1238"/>
      <c r="I5" s="218" t="s">
        <v>925</v>
      </c>
      <c r="J5" s="218" t="s">
        <v>926</v>
      </c>
    </row>
    <row r="6" spans="1:16" ht="14.4" customHeight="1">
      <c r="A6" s="82" t="s">
        <v>770</v>
      </c>
      <c r="B6" s="590">
        <v>3032</v>
      </c>
      <c r="C6" s="590">
        <v>2641</v>
      </c>
      <c r="D6" s="590">
        <v>391</v>
      </c>
      <c r="E6" s="591">
        <v>100</v>
      </c>
      <c r="F6" s="592">
        <v>87.1</v>
      </c>
      <c r="G6" s="592">
        <v>12.9</v>
      </c>
      <c r="H6" s="593">
        <v>37.299999999999997</v>
      </c>
      <c r="I6" s="593">
        <v>41.5</v>
      </c>
      <c r="J6" s="593">
        <v>22</v>
      </c>
      <c r="L6" s="594"/>
      <c r="M6" s="594"/>
      <c r="N6" s="594"/>
      <c r="O6" s="594"/>
      <c r="P6" s="594"/>
    </row>
    <row r="7" spans="1:16" ht="15.6" customHeight="1">
      <c r="A7" s="31" t="s">
        <v>992</v>
      </c>
      <c r="B7" s="595">
        <v>30</v>
      </c>
      <c r="C7" s="595">
        <v>20</v>
      </c>
      <c r="D7" s="595">
        <v>10</v>
      </c>
      <c r="E7" s="596">
        <v>0.9</v>
      </c>
      <c r="F7" s="208">
        <v>0.7</v>
      </c>
      <c r="G7" s="208">
        <v>2.5</v>
      </c>
      <c r="H7" s="596">
        <v>0.4</v>
      </c>
      <c r="I7" s="596">
        <v>0.3</v>
      </c>
      <c r="J7" s="596">
        <v>0.5</v>
      </c>
      <c r="K7" s="594"/>
      <c r="L7" s="594"/>
      <c r="M7" s="594"/>
      <c r="N7" s="594"/>
      <c r="O7" s="594"/>
      <c r="P7" s="594"/>
    </row>
    <row r="8" spans="1:16" ht="12.6" customHeight="1">
      <c r="A8" s="597" t="s">
        <v>993</v>
      </c>
      <c r="B8" s="598">
        <v>28</v>
      </c>
      <c r="C8" s="598">
        <v>19</v>
      </c>
      <c r="D8" s="598">
        <v>9</v>
      </c>
      <c r="E8" s="599">
        <v>0.9</v>
      </c>
      <c r="F8" s="600">
        <v>0.7</v>
      </c>
      <c r="G8" s="600">
        <v>2.2999999999999998</v>
      </c>
      <c r="H8" s="599">
        <v>0.3</v>
      </c>
      <c r="I8" s="599">
        <v>0.2</v>
      </c>
      <c r="J8" s="599">
        <v>0.5</v>
      </c>
      <c r="K8" s="594"/>
      <c r="L8" s="594"/>
      <c r="M8" s="594"/>
      <c r="N8" s="594"/>
      <c r="O8" s="594"/>
      <c r="P8" s="594"/>
    </row>
    <row r="9" spans="1:16" ht="27.6" customHeight="1">
      <c r="A9" s="601" t="s">
        <v>951</v>
      </c>
      <c r="B9" s="595">
        <v>48</v>
      </c>
      <c r="C9" s="595">
        <v>45</v>
      </c>
      <c r="D9" s="595">
        <v>3</v>
      </c>
      <c r="E9" s="596">
        <v>1.6</v>
      </c>
      <c r="F9" s="208">
        <v>1.7</v>
      </c>
      <c r="G9" s="208">
        <v>0.7</v>
      </c>
      <c r="H9" s="596">
        <v>0.6</v>
      </c>
      <c r="I9" s="596">
        <v>0.7</v>
      </c>
      <c r="J9" s="596">
        <v>0.1</v>
      </c>
      <c r="K9" s="594"/>
      <c r="L9" s="594"/>
      <c r="M9" s="594"/>
      <c r="N9" s="594"/>
      <c r="O9" s="594"/>
      <c r="P9" s="594"/>
    </row>
    <row r="10" spans="1:16" ht="15.6" customHeight="1">
      <c r="A10" s="31" t="s">
        <v>994</v>
      </c>
      <c r="B10" s="595">
        <v>1173</v>
      </c>
      <c r="C10" s="595">
        <v>1029</v>
      </c>
      <c r="D10" s="595">
        <v>144</v>
      </c>
      <c r="E10" s="596">
        <v>38.700000000000003</v>
      </c>
      <c r="F10" s="208">
        <v>38.9</v>
      </c>
      <c r="G10" s="208">
        <v>36.799999999999997</v>
      </c>
      <c r="H10" s="596">
        <v>14.4</v>
      </c>
      <c r="I10" s="596">
        <v>16.100000000000001</v>
      </c>
      <c r="J10" s="596">
        <v>8.1</v>
      </c>
      <c r="K10" s="594"/>
      <c r="L10" s="594"/>
      <c r="M10" s="594"/>
      <c r="N10" s="594"/>
      <c r="O10" s="594"/>
      <c r="P10" s="594"/>
    </row>
    <row r="11" spans="1:16" ht="15.6" customHeight="1">
      <c r="A11" s="31" t="s">
        <v>579</v>
      </c>
      <c r="B11" s="595">
        <v>49</v>
      </c>
      <c r="C11" s="595">
        <v>45</v>
      </c>
      <c r="D11" s="595">
        <v>4</v>
      </c>
      <c r="E11" s="596">
        <v>1.6</v>
      </c>
      <c r="F11" s="208">
        <v>1.7</v>
      </c>
      <c r="G11" s="208">
        <v>1.02</v>
      </c>
      <c r="H11" s="596">
        <v>0.6</v>
      </c>
      <c r="I11" s="596">
        <v>0.7</v>
      </c>
      <c r="J11" s="596">
        <v>0.2</v>
      </c>
      <c r="K11" s="594"/>
      <c r="L11" s="594"/>
      <c r="M11" s="594"/>
      <c r="N11" s="594"/>
      <c r="O11" s="594"/>
      <c r="P11" s="594"/>
    </row>
    <row r="12" spans="1:16" ht="12.6" customHeight="1">
      <c r="A12" s="597" t="s">
        <v>995</v>
      </c>
      <c r="B12" s="598">
        <v>41</v>
      </c>
      <c r="C12" s="598">
        <v>37</v>
      </c>
      <c r="D12" s="598">
        <v>4</v>
      </c>
      <c r="E12" s="599">
        <v>1.3</v>
      </c>
      <c r="F12" s="600">
        <v>1.4</v>
      </c>
      <c r="G12" s="600">
        <v>1.02</v>
      </c>
      <c r="H12" s="599">
        <v>0.5</v>
      </c>
      <c r="I12" s="599">
        <v>0.5</v>
      </c>
      <c r="J12" s="599">
        <v>0.2</v>
      </c>
      <c r="K12" s="594"/>
      <c r="L12" s="594"/>
      <c r="M12" s="594"/>
      <c r="N12" s="594"/>
      <c r="O12" s="594"/>
      <c r="P12" s="594"/>
    </row>
    <row r="13" spans="1:16" ht="15.6" customHeight="1">
      <c r="A13" s="31" t="s">
        <v>584</v>
      </c>
      <c r="B13" s="595">
        <v>156</v>
      </c>
      <c r="C13" s="595">
        <v>133</v>
      </c>
      <c r="D13" s="595">
        <v>23</v>
      </c>
      <c r="E13" s="596">
        <v>5.0999999999999996</v>
      </c>
      <c r="F13" s="208">
        <v>5.03</v>
      </c>
      <c r="G13" s="208">
        <v>5.8</v>
      </c>
      <c r="H13" s="596">
        <v>1.9</v>
      </c>
      <c r="I13" s="596">
        <v>2.09</v>
      </c>
      <c r="J13" s="596">
        <v>1.2</v>
      </c>
      <c r="K13" s="594"/>
      <c r="L13" s="594"/>
      <c r="M13" s="594"/>
      <c r="N13" s="594"/>
      <c r="O13" s="594"/>
      <c r="P13" s="594"/>
    </row>
    <row r="14" spans="1:16" ht="12.6" customHeight="1">
      <c r="A14" s="597" t="s">
        <v>996</v>
      </c>
      <c r="B14" s="598">
        <v>41</v>
      </c>
      <c r="C14" s="598">
        <v>31</v>
      </c>
      <c r="D14" s="598">
        <v>10</v>
      </c>
      <c r="E14" s="599">
        <v>1.3</v>
      </c>
      <c r="F14" s="600">
        <v>1.17</v>
      </c>
      <c r="G14" s="600">
        <v>2.5</v>
      </c>
      <c r="H14" s="599">
        <v>0.5</v>
      </c>
      <c r="I14" s="599">
        <v>0.4</v>
      </c>
      <c r="J14" s="599">
        <v>0.5</v>
      </c>
      <c r="K14" s="594"/>
      <c r="L14" s="594"/>
      <c r="M14" s="594"/>
      <c r="N14" s="594"/>
      <c r="O14" s="594"/>
      <c r="P14" s="594"/>
    </row>
    <row r="15" spans="1:16" ht="15.6" customHeight="1">
      <c r="A15" s="31" t="s">
        <v>997</v>
      </c>
      <c r="B15" s="595">
        <v>148</v>
      </c>
      <c r="C15" s="595">
        <v>126</v>
      </c>
      <c r="D15" s="595">
        <v>22</v>
      </c>
      <c r="E15" s="596">
        <v>4.9000000000000004</v>
      </c>
      <c r="F15" s="208">
        <v>4.7</v>
      </c>
      <c r="G15" s="208">
        <v>5.6</v>
      </c>
      <c r="H15" s="596">
        <v>1.8</v>
      </c>
      <c r="I15" s="596">
        <v>1.9</v>
      </c>
      <c r="J15" s="596">
        <v>1.2</v>
      </c>
      <c r="K15" s="594"/>
      <c r="L15" s="594"/>
      <c r="M15" s="594"/>
      <c r="N15" s="594"/>
      <c r="O15" s="594"/>
      <c r="P15" s="594"/>
    </row>
    <row r="16" spans="1:16" ht="15.6" customHeight="1">
      <c r="A16" s="31" t="s">
        <v>998</v>
      </c>
      <c r="B16" s="595">
        <v>87</v>
      </c>
      <c r="C16" s="595">
        <v>70</v>
      </c>
      <c r="D16" s="595">
        <v>17</v>
      </c>
      <c r="E16" s="596">
        <v>2.9</v>
      </c>
      <c r="F16" s="208">
        <v>2.6</v>
      </c>
      <c r="G16" s="208">
        <v>4.3</v>
      </c>
      <c r="H16" s="596">
        <v>1.1000000000000001</v>
      </c>
      <c r="I16" s="596">
        <v>1.1000000000000001</v>
      </c>
      <c r="J16" s="596">
        <v>0.9</v>
      </c>
      <c r="K16" s="594"/>
      <c r="L16" s="594"/>
      <c r="M16" s="594"/>
      <c r="N16" s="594"/>
      <c r="O16" s="594"/>
      <c r="P16" s="594"/>
    </row>
    <row r="17" spans="1:16" ht="15.6" customHeight="1">
      <c r="A17" s="31" t="s">
        <v>999</v>
      </c>
      <c r="B17" s="595">
        <v>140</v>
      </c>
      <c r="C17" s="595">
        <v>122</v>
      </c>
      <c r="D17" s="595">
        <v>18</v>
      </c>
      <c r="E17" s="596">
        <v>4.5999999999999996</v>
      </c>
      <c r="F17" s="208">
        <v>4.5999999999999996</v>
      </c>
      <c r="G17" s="208">
        <v>4.5999999999999996</v>
      </c>
      <c r="H17" s="596">
        <v>1.7</v>
      </c>
      <c r="I17" s="596">
        <v>1.9</v>
      </c>
      <c r="J17" s="596">
        <v>1</v>
      </c>
      <c r="K17" s="594"/>
      <c r="L17" s="594"/>
      <c r="M17" s="594"/>
      <c r="N17" s="594"/>
      <c r="O17" s="594"/>
      <c r="P17" s="594"/>
    </row>
    <row r="18" spans="1:16" ht="15.6" customHeight="1">
      <c r="A18" s="31" t="s">
        <v>591</v>
      </c>
      <c r="B18" s="595">
        <v>656</v>
      </c>
      <c r="C18" s="595">
        <v>582</v>
      </c>
      <c r="D18" s="595">
        <v>74</v>
      </c>
      <c r="E18" s="596">
        <v>21.6</v>
      </c>
      <c r="F18" s="208">
        <v>22.03</v>
      </c>
      <c r="G18" s="208">
        <v>18.899999999999999</v>
      </c>
      <c r="H18" s="596">
        <v>8.1</v>
      </c>
      <c r="I18" s="596">
        <v>9.1</v>
      </c>
      <c r="J18" s="596">
        <v>4.0999999999999996</v>
      </c>
      <c r="K18" s="594"/>
      <c r="L18" s="594"/>
      <c r="M18" s="594"/>
      <c r="N18" s="594"/>
      <c r="O18" s="594"/>
      <c r="P18" s="594"/>
    </row>
    <row r="19" spans="1:16" ht="15" customHeight="1">
      <c r="A19" s="597" t="s">
        <v>1000</v>
      </c>
      <c r="B19" s="598">
        <v>7</v>
      </c>
      <c r="C19" s="598">
        <v>4</v>
      </c>
      <c r="D19" s="598">
        <v>3</v>
      </c>
      <c r="E19" s="602">
        <v>0.2</v>
      </c>
      <c r="F19" s="603">
        <v>0.15</v>
      </c>
      <c r="G19" s="603">
        <v>0.7</v>
      </c>
      <c r="H19" s="602">
        <v>0.08</v>
      </c>
      <c r="I19" s="602">
        <v>0.06</v>
      </c>
      <c r="J19" s="602">
        <v>0.1</v>
      </c>
      <c r="K19" s="594"/>
      <c r="L19" s="594"/>
      <c r="M19" s="594"/>
      <c r="N19" s="594"/>
      <c r="O19" s="594"/>
      <c r="P19" s="594"/>
    </row>
    <row r="20" spans="1:16" ht="22.95" customHeight="1">
      <c r="A20" s="597" t="s">
        <v>1001</v>
      </c>
      <c r="B20" s="598">
        <v>6</v>
      </c>
      <c r="C20" s="598">
        <v>5</v>
      </c>
      <c r="D20" s="598">
        <v>1</v>
      </c>
      <c r="E20" s="602">
        <v>0.2</v>
      </c>
      <c r="F20" s="603">
        <v>0.18</v>
      </c>
      <c r="G20" s="603">
        <v>0.2</v>
      </c>
      <c r="H20" s="602">
        <v>7.0000000000000007E-2</v>
      </c>
      <c r="I20" s="602">
        <v>7.0000000000000007E-2</v>
      </c>
      <c r="J20" s="602">
        <v>0.05</v>
      </c>
      <c r="K20" s="594"/>
      <c r="L20" s="594"/>
      <c r="M20" s="594"/>
      <c r="N20" s="594"/>
      <c r="O20" s="594"/>
      <c r="P20" s="594"/>
    </row>
    <row r="21" spans="1:16" ht="14.4" customHeight="1">
      <c r="A21" s="604" t="s">
        <v>1002</v>
      </c>
      <c r="B21" s="598">
        <v>215</v>
      </c>
      <c r="C21" s="598">
        <v>198</v>
      </c>
      <c r="D21" s="598">
        <v>17</v>
      </c>
      <c r="E21" s="599">
        <v>7.1</v>
      </c>
      <c r="F21" s="600">
        <v>7.4</v>
      </c>
      <c r="G21" s="600">
        <v>4.3</v>
      </c>
      <c r="H21" s="599">
        <v>2.6</v>
      </c>
      <c r="I21" s="599">
        <v>3.1</v>
      </c>
      <c r="J21" s="599">
        <v>0.9</v>
      </c>
      <c r="K21" s="594"/>
      <c r="L21" s="594"/>
      <c r="M21" s="594"/>
      <c r="N21" s="594"/>
      <c r="O21" s="594"/>
      <c r="P21" s="594"/>
    </row>
    <row r="22" spans="1:16" ht="14.4" customHeight="1">
      <c r="A22" s="604" t="s">
        <v>1003</v>
      </c>
      <c r="B22" s="598">
        <v>308</v>
      </c>
      <c r="C22" s="598">
        <v>269</v>
      </c>
      <c r="D22" s="598">
        <v>39</v>
      </c>
      <c r="E22" s="599">
        <v>10.199999999999999</v>
      </c>
      <c r="F22" s="600">
        <v>10</v>
      </c>
      <c r="G22" s="600">
        <v>9.9</v>
      </c>
      <c r="H22" s="599">
        <v>3.8</v>
      </c>
      <c r="I22" s="599">
        <v>4.2</v>
      </c>
      <c r="J22" s="599">
        <v>2.1</v>
      </c>
      <c r="K22" s="594"/>
      <c r="L22" s="594"/>
      <c r="M22" s="594"/>
      <c r="N22" s="594"/>
      <c r="O22" s="594"/>
      <c r="P22" s="594"/>
    </row>
    <row r="23" spans="1:16" ht="15.6" customHeight="1">
      <c r="A23" s="31" t="s">
        <v>1004</v>
      </c>
      <c r="B23" s="595">
        <v>44</v>
      </c>
      <c r="C23" s="595">
        <v>36</v>
      </c>
      <c r="D23" s="595">
        <v>8</v>
      </c>
      <c r="E23" s="596">
        <v>1.5</v>
      </c>
      <c r="F23" s="208">
        <v>1.3</v>
      </c>
      <c r="G23" s="208">
        <v>2.04</v>
      </c>
      <c r="H23" s="596">
        <v>0.5</v>
      </c>
      <c r="I23" s="596">
        <v>0.5</v>
      </c>
      <c r="J23" s="596">
        <v>0.4</v>
      </c>
      <c r="K23" s="594"/>
      <c r="L23" s="594"/>
      <c r="M23" s="594"/>
      <c r="N23" s="594"/>
      <c r="O23" s="594"/>
      <c r="P23" s="594"/>
    </row>
    <row r="24" spans="1:16" ht="15.6" customHeight="1">
      <c r="A24" s="31" t="s">
        <v>1005</v>
      </c>
      <c r="B24" s="595">
        <v>75</v>
      </c>
      <c r="C24" s="595">
        <v>68</v>
      </c>
      <c r="D24" s="595">
        <v>7</v>
      </c>
      <c r="E24" s="596">
        <v>2.5</v>
      </c>
      <c r="F24" s="208">
        <v>2.5</v>
      </c>
      <c r="G24" s="208">
        <v>1.7</v>
      </c>
      <c r="H24" s="596">
        <v>0.9</v>
      </c>
      <c r="I24" s="596">
        <v>1.07</v>
      </c>
      <c r="J24" s="596">
        <v>0.3</v>
      </c>
      <c r="K24" s="594"/>
      <c r="L24" s="594"/>
      <c r="M24" s="594"/>
      <c r="N24" s="594"/>
      <c r="O24" s="594"/>
      <c r="P24" s="594"/>
    </row>
    <row r="25" spans="1:16" ht="15.6" customHeight="1">
      <c r="A25" s="31" t="s">
        <v>1006</v>
      </c>
      <c r="B25" s="595">
        <v>224</v>
      </c>
      <c r="C25" s="595">
        <v>191</v>
      </c>
      <c r="D25" s="595">
        <v>33</v>
      </c>
      <c r="E25" s="596">
        <v>7.4</v>
      </c>
      <c r="F25" s="208">
        <v>7.2</v>
      </c>
      <c r="G25" s="208">
        <v>8.4</v>
      </c>
      <c r="H25" s="596">
        <v>2.7</v>
      </c>
      <c r="I25" s="596">
        <v>3</v>
      </c>
      <c r="J25" s="596">
        <v>1.8</v>
      </c>
      <c r="K25" s="594"/>
      <c r="L25" s="594"/>
      <c r="M25" s="594"/>
      <c r="N25" s="594"/>
      <c r="O25" s="594"/>
      <c r="P25" s="594"/>
    </row>
    <row r="26" spans="1:16" ht="13.2" customHeight="1">
      <c r="A26" s="597" t="s">
        <v>1007</v>
      </c>
      <c r="B26" s="598">
        <v>77</v>
      </c>
      <c r="C26" s="598">
        <v>68</v>
      </c>
      <c r="D26" s="598">
        <v>9</v>
      </c>
      <c r="E26" s="599">
        <v>2.5</v>
      </c>
      <c r="F26" s="600">
        <v>2.5</v>
      </c>
      <c r="G26" s="600">
        <v>2.2999999999999998</v>
      </c>
      <c r="H26" s="599">
        <v>0.9</v>
      </c>
      <c r="I26" s="599">
        <v>1.1000000000000001</v>
      </c>
      <c r="J26" s="599">
        <v>0.5</v>
      </c>
      <c r="K26" s="594"/>
      <c r="L26" s="594"/>
      <c r="M26" s="594"/>
      <c r="N26" s="594"/>
      <c r="O26" s="594"/>
      <c r="P26" s="594"/>
    </row>
    <row r="27" spans="1:16" ht="15.6" customHeight="1">
      <c r="A27" s="31" t="s">
        <v>607</v>
      </c>
      <c r="B27" s="595">
        <v>30</v>
      </c>
      <c r="C27" s="595">
        <v>26</v>
      </c>
      <c r="D27" s="595">
        <v>4</v>
      </c>
      <c r="E27" s="596">
        <v>0.9</v>
      </c>
      <c r="F27" s="208">
        <v>0.9</v>
      </c>
      <c r="G27" s="208">
        <v>1.02</v>
      </c>
      <c r="H27" s="596">
        <v>0.4</v>
      </c>
      <c r="I27" s="596">
        <v>0.4</v>
      </c>
      <c r="J27" s="596">
        <v>0.2</v>
      </c>
      <c r="K27" s="594"/>
      <c r="L27" s="594"/>
      <c r="M27" s="594"/>
      <c r="N27" s="594"/>
      <c r="O27" s="594"/>
      <c r="P27" s="594"/>
    </row>
    <row r="28" spans="1:16" ht="15.6" customHeight="1">
      <c r="A28" s="31" t="s">
        <v>1008</v>
      </c>
      <c r="B28" s="595">
        <v>84</v>
      </c>
      <c r="C28" s="595">
        <v>74</v>
      </c>
      <c r="D28" s="595">
        <v>10</v>
      </c>
      <c r="E28" s="596">
        <v>2.8</v>
      </c>
      <c r="F28" s="208">
        <v>2.8</v>
      </c>
      <c r="G28" s="208">
        <v>2.5</v>
      </c>
      <c r="H28" s="596">
        <v>1.03</v>
      </c>
      <c r="I28" s="596">
        <v>1.1000000000000001</v>
      </c>
      <c r="J28" s="596">
        <v>0.5</v>
      </c>
      <c r="K28" s="594"/>
      <c r="L28" s="594"/>
      <c r="M28" s="594"/>
      <c r="N28" s="594"/>
      <c r="O28" s="594"/>
      <c r="P28" s="594"/>
    </row>
    <row r="29" spans="1:16" s="606" customFormat="1" ht="13.95" customHeight="1">
      <c r="A29" s="597" t="s">
        <v>1009</v>
      </c>
      <c r="B29" s="598">
        <v>22</v>
      </c>
      <c r="C29" s="598">
        <v>20</v>
      </c>
      <c r="D29" s="598">
        <v>2</v>
      </c>
      <c r="E29" s="599">
        <v>0.7</v>
      </c>
      <c r="F29" s="600">
        <v>0.7</v>
      </c>
      <c r="G29" s="600">
        <v>0.5</v>
      </c>
      <c r="H29" s="599">
        <v>0.3</v>
      </c>
      <c r="I29" s="599">
        <v>0.3</v>
      </c>
      <c r="J29" s="599">
        <v>0.1</v>
      </c>
      <c r="K29" s="594"/>
      <c r="L29" s="605"/>
      <c r="M29" s="605"/>
      <c r="N29" s="605"/>
      <c r="O29" s="605"/>
      <c r="P29" s="605"/>
    </row>
    <row r="30" spans="1:16" s="606" customFormat="1" ht="13.95" customHeight="1">
      <c r="A30" s="597" t="s">
        <v>1010</v>
      </c>
      <c r="B30" s="598">
        <v>58</v>
      </c>
      <c r="C30" s="598">
        <v>50</v>
      </c>
      <c r="D30" s="598">
        <v>8</v>
      </c>
      <c r="E30" s="599">
        <v>1.9</v>
      </c>
      <c r="F30" s="600">
        <v>1.8</v>
      </c>
      <c r="G30" s="600">
        <v>2.04</v>
      </c>
      <c r="H30" s="599">
        <v>0.7</v>
      </c>
      <c r="I30" s="599">
        <v>0.7</v>
      </c>
      <c r="J30" s="599">
        <v>0.4</v>
      </c>
      <c r="K30" s="594"/>
      <c r="L30" s="605"/>
      <c r="M30" s="605"/>
      <c r="N30" s="605"/>
      <c r="O30" s="605"/>
      <c r="P30" s="605"/>
    </row>
    <row r="31" spans="1:16" s="606" customFormat="1" ht="13.95" customHeight="1">
      <c r="A31" s="597" t="s">
        <v>1011</v>
      </c>
      <c r="B31" s="598">
        <v>3</v>
      </c>
      <c r="C31" s="598">
        <v>3</v>
      </c>
      <c r="D31" s="598">
        <v>0</v>
      </c>
      <c r="E31" s="599">
        <v>0.09</v>
      </c>
      <c r="F31" s="600">
        <v>0.1</v>
      </c>
      <c r="G31" s="600">
        <v>0</v>
      </c>
      <c r="H31" s="607">
        <v>0.03</v>
      </c>
      <c r="I31" s="607">
        <v>0.04</v>
      </c>
      <c r="J31" s="599">
        <v>0</v>
      </c>
      <c r="K31" s="594"/>
      <c r="L31" s="605"/>
      <c r="M31" s="605"/>
      <c r="N31" s="605"/>
      <c r="O31" s="605"/>
      <c r="P31" s="605"/>
    </row>
    <row r="32" spans="1:16" s="606" customFormat="1" ht="13.95" customHeight="1">
      <c r="A32" s="597" t="s">
        <v>1012</v>
      </c>
      <c r="B32" s="598">
        <v>1</v>
      </c>
      <c r="C32" s="598">
        <v>1</v>
      </c>
      <c r="D32" s="598">
        <v>0</v>
      </c>
      <c r="E32" s="607">
        <v>0.03</v>
      </c>
      <c r="F32" s="607">
        <v>0.03</v>
      </c>
      <c r="G32" s="607">
        <v>0</v>
      </c>
      <c r="H32" s="607">
        <v>0.01</v>
      </c>
      <c r="I32" s="607">
        <v>0.01</v>
      </c>
      <c r="J32" s="599">
        <v>0</v>
      </c>
      <c r="K32" s="594"/>
      <c r="L32" s="605"/>
      <c r="M32" s="605"/>
      <c r="N32" s="605"/>
      <c r="O32" s="605"/>
      <c r="P32" s="605"/>
    </row>
    <row r="33" spans="1:16" ht="15.6" customHeight="1">
      <c r="A33" s="31" t="s">
        <v>1013</v>
      </c>
      <c r="B33" s="608">
        <v>6</v>
      </c>
      <c r="C33" s="595">
        <v>6</v>
      </c>
      <c r="D33" s="595">
        <v>0</v>
      </c>
      <c r="E33" s="596">
        <v>0.2</v>
      </c>
      <c r="F33" s="208">
        <v>0.2</v>
      </c>
      <c r="G33" s="596">
        <v>0</v>
      </c>
      <c r="H33" s="596">
        <v>7.0000000000000007E-2</v>
      </c>
      <c r="I33" s="596">
        <v>0.09</v>
      </c>
      <c r="J33" s="596">
        <v>0</v>
      </c>
      <c r="K33" s="594"/>
      <c r="L33" s="594"/>
      <c r="M33" s="594"/>
      <c r="N33" s="594"/>
      <c r="O33" s="594"/>
      <c r="P33" s="594"/>
    </row>
    <row r="34" spans="1:16" ht="15.6" customHeight="1">
      <c r="A34" s="31" t="s">
        <v>1014</v>
      </c>
      <c r="B34" s="595">
        <v>1</v>
      </c>
      <c r="C34" s="585">
        <v>0</v>
      </c>
      <c r="D34" s="595">
        <v>1</v>
      </c>
      <c r="E34" s="596">
        <v>0.1</v>
      </c>
      <c r="F34" s="208">
        <v>0</v>
      </c>
      <c r="G34" s="596">
        <v>0.2</v>
      </c>
      <c r="H34" s="609">
        <v>0.01</v>
      </c>
      <c r="I34" s="596">
        <v>0</v>
      </c>
      <c r="J34" s="596">
        <v>0.1</v>
      </c>
      <c r="K34" s="594"/>
      <c r="L34" s="594"/>
      <c r="M34" s="594"/>
      <c r="N34" s="594"/>
      <c r="O34" s="594"/>
      <c r="P34" s="594"/>
    </row>
    <row r="35" spans="1:16" ht="13.2" customHeight="1">
      <c r="A35" s="31" t="s">
        <v>1015</v>
      </c>
      <c r="B35" s="595">
        <v>0</v>
      </c>
      <c r="C35" s="610">
        <v>0</v>
      </c>
      <c r="D35" s="595">
        <v>0</v>
      </c>
      <c r="E35" s="596">
        <v>0</v>
      </c>
      <c r="F35" s="596">
        <v>0</v>
      </c>
      <c r="G35" s="596">
        <v>0</v>
      </c>
      <c r="H35" s="596">
        <v>0</v>
      </c>
      <c r="I35" s="596">
        <v>0</v>
      </c>
      <c r="J35" s="596">
        <v>0</v>
      </c>
      <c r="K35" s="594"/>
      <c r="L35" s="594"/>
      <c r="M35" s="594"/>
      <c r="N35" s="594"/>
      <c r="O35" s="594"/>
      <c r="P35" s="594"/>
    </row>
    <row r="36" spans="1:16" ht="13.2" customHeight="1">
      <c r="A36" s="31" t="s">
        <v>985</v>
      </c>
      <c r="B36" s="610">
        <v>81</v>
      </c>
      <c r="C36" s="585">
        <v>68</v>
      </c>
      <c r="D36" s="610">
        <v>13</v>
      </c>
      <c r="E36" s="596">
        <v>2.7</v>
      </c>
      <c r="F36" s="208">
        <v>2.5</v>
      </c>
      <c r="G36" s="208">
        <v>3.3</v>
      </c>
      <c r="H36" s="596">
        <v>0.99</v>
      </c>
      <c r="I36" s="596">
        <v>1.1000000000000001</v>
      </c>
      <c r="J36" s="596">
        <v>0.7</v>
      </c>
      <c r="K36" s="594"/>
      <c r="L36" s="594"/>
      <c r="M36" s="594"/>
      <c r="N36" s="594"/>
      <c r="O36" s="594"/>
      <c r="P36" s="594"/>
    </row>
  </sheetData>
  <mergeCells count="10">
    <mergeCell ref="A1:J1"/>
    <mergeCell ref="A2:J2"/>
    <mergeCell ref="A3:A5"/>
    <mergeCell ref="B3:J3"/>
    <mergeCell ref="B4:B5"/>
    <mergeCell ref="C4:D4"/>
    <mergeCell ref="E4:E5"/>
    <mergeCell ref="F4:G4"/>
    <mergeCell ref="H4:H5"/>
    <mergeCell ref="I4:J4"/>
  </mergeCells>
  <printOptions horizontalCentered="1"/>
  <pageMargins left="0.59055118110236227" right="0.59055118110236227" top="0.39370078740157483" bottom="0.78740157480314965" header="0" footer="0"/>
  <pageSetup paperSize="9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0"/>
  <sheetViews>
    <sheetView zoomScaleNormal="100" workbookViewId="0">
      <selection activeCell="A21" sqref="A21:G21"/>
    </sheetView>
  </sheetViews>
  <sheetFormatPr defaultRowHeight="13.2"/>
  <cols>
    <col min="1" max="19" width="7.109375" customWidth="1"/>
    <col min="23" max="23" width="10" bestFit="1" customWidth="1"/>
  </cols>
  <sheetData>
    <row r="1" spans="1:19" ht="14.4">
      <c r="A1" s="1220" t="s">
        <v>1016</v>
      </c>
      <c r="B1" s="1220"/>
      <c r="C1" s="1220"/>
      <c r="D1" s="1220"/>
      <c r="E1" s="1220"/>
      <c r="F1" s="1220"/>
      <c r="G1" s="1220"/>
      <c r="H1" s="1220"/>
      <c r="I1" s="1220"/>
      <c r="J1" s="1220"/>
      <c r="K1" s="1220"/>
      <c r="L1" s="1220"/>
      <c r="M1" s="1220"/>
      <c r="N1" s="1220"/>
      <c r="O1" s="1220"/>
      <c r="P1" s="1220"/>
      <c r="Q1" s="1220"/>
      <c r="R1" s="1220"/>
      <c r="S1" s="1220"/>
    </row>
    <row r="2" spans="1:19" s="105" customFormat="1" ht="20.25" customHeight="1">
      <c r="A2" s="1111" t="s">
        <v>149</v>
      </c>
      <c r="B2" s="1206" t="s">
        <v>1017</v>
      </c>
      <c r="C2" s="1207"/>
      <c r="D2" s="1207"/>
      <c r="E2" s="1207"/>
      <c r="F2" s="1207"/>
      <c r="G2" s="1208"/>
      <c r="H2" s="1206" t="s">
        <v>1018</v>
      </c>
      <c r="I2" s="1207"/>
      <c r="J2" s="1207"/>
      <c r="K2" s="1207"/>
      <c r="L2" s="1207"/>
      <c r="M2" s="1208"/>
      <c r="N2" s="1111" t="s">
        <v>1019</v>
      </c>
      <c r="O2" s="1111"/>
      <c r="P2" s="1111"/>
      <c r="Q2" s="1111"/>
      <c r="R2" s="1111"/>
      <c r="S2" s="1111"/>
    </row>
    <row r="3" spans="1:19" s="105" customFormat="1" ht="19.5" customHeight="1">
      <c r="A3" s="1111"/>
      <c r="B3" s="1206" t="s">
        <v>1020</v>
      </c>
      <c r="C3" s="1207"/>
      <c r="D3" s="1208"/>
      <c r="E3" s="1206" t="s">
        <v>1021</v>
      </c>
      <c r="F3" s="1207"/>
      <c r="G3" s="1208"/>
      <c r="H3" s="1206" t="s">
        <v>1020</v>
      </c>
      <c r="I3" s="1207"/>
      <c r="J3" s="1208"/>
      <c r="K3" s="1206" t="s">
        <v>1021</v>
      </c>
      <c r="L3" s="1207"/>
      <c r="M3" s="1208"/>
      <c r="N3" s="1206" t="s">
        <v>1020</v>
      </c>
      <c r="O3" s="1207"/>
      <c r="P3" s="1208"/>
      <c r="Q3" s="1206" t="s">
        <v>1021</v>
      </c>
      <c r="R3" s="1207"/>
      <c r="S3" s="1208"/>
    </row>
    <row r="4" spans="1:19" s="105" customFormat="1" ht="63" customHeight="1">
      <c r="A4" s="1111"/>
      <c r="B4" s="570" t="s">
        <v>764</v>
      </c>
      <c r="C4" s="570" t="s">
        <v>1022</v>
      </c>
      <c r="D4" s="611" t="s">
        <v>928</v>
      </c>
      <c r="E4" s="570" t="s">
        <v>764</v>
      </c>
      <c r="F4" s="570" t="s">
        <v>1022</v>
      </c>
      <c r="G4" s="611" t="s">
        <v>928</v>
      </c>
      <c r="H4" s="570" t="s">
        <v>764</v>
      </c>
      <c r="I4" s="570" t="s">
        <v>1022</v>
      </c>
      <c r="J4" s="611" t="s">
        <v>928</v>
      </c>
      <c r="K4" s="570" t="s">
        <v>764</v>
      </c>
      <c r="L4" s="570" t="s">
        <v>1022</v>
      </c>
      <c r="M4" s="611" t="s">
        <v>928</v>
      </c>
      <c r="N4" s="570" t="s">
        <v>764</v>
      </c>
      <c r="O4" s="570" t="s">
        <v>1022</v>
      </c>
      <c r="P4" s="611" t="s">
        <v>928</v>
      </c>
      <c r="Q4" s="570" t="s">
        <v>764</v>
      </c>
      <c r="R4" s="570" t="s">
        <v>1022</v>
      </c>
      <c r="S4" s="611" t="s">
        <v>928</v>
      </c>
    </row>
    <row r="5" spans="1:19" ht="16.2" customHeight="1">
      <c r="A5" s="612">
        <v>2008</v>
      </c>
      <c r="B5" s="610">
        <v>3145</v>
      </c>
      <c r="C5" s="610">
        <v>49.6</v>
      </c>
      <c r="D5" s="613">
        <v>87.8</v>
      </c>
      <c r="E5" s="610">
        <v>3557</v>
      </c>
      <c r="F5" s="610">
        <v>50.4</v>
      </c>
      <c r="G5" s="610">
        <v>85.6</v>
      </c>
      <c r="H5" s="610">
        <v>2475</v>
      </c>
      <c r="I5" s="610">
        <v>46.5</v>
      </c>
      <c r="J5" s="610">
        <v>89.8</v>
      </c>
      <c r="K5" s="610">
        <v>2846</v>
      </c>
      <c r="L5" s="610">
        <v>53.5</v>
      </c>
      <c r="M5" s="610">
        <v>87.3</v>
      </c>
      <c r="N5" s="610">
        <v>670</v>
      </c>
      <c r="O5" s="610">
        <v>48.5</v>
      </c>
      <c r="P5" s="610">
        <v>81.2</v>
      </c>
      <c r="Q5" s="610">
        <v>711</v>
      </c>
      <c r="R5" s="610">
        <v>51.5</v>
      </c>
      <c r="S5" s="610">
        <v>79.400000000000006</v>
      </c>
    </row>
    <row r="6" spans="1:19" ht="16.2" customHeight="1">
      <c r="A6" s="612">
        <v>2009</v>
      </c>
      <c r="B6" s="610">
        <v>3614</v>
      </c>
      <c r="C6" s="610">
        <v>51</v>
      </c>
      <c r="D6" s="610">
        <v>100.8</v>
      </c>
      <c r="E6" s="610">
        <v>3473</v>
      </c>
      <c r="F6" s="610">
        <v>49</v>
      </c>
      <c r="G6" s="610">
        <v>83.3</v>
      </c>
      <c r="H6" s="610">
        <v>2786</v>
      </c>
      <c r="I6" s="610">
        <v>50.3</v>
      </c>
      <c r="J6" s="610">
        <v>101.2</v>
      </c>
      <c r="K6" s="610">
        <v>2750</v>
      </c>
      <c r="L6" s="610">
        <v>49.7</v>
      </c>
      <c r="M6" s="610">
        <v>84.2</v>
      </c>
      <c r="N6" s="610">
        <v>828</v>
      </c>
      <c r="O6" s="610">
        <v>53.4</v>
      </c>
      <c r="P6" s="610">
        <v>99.4</v>
      </c>
      <c r="Q6" s="610">
        <v>723</v>
      </c>
      <c r="R6" s="610">
        <v>46.6</v>
      </c>
      <c r="S6" s="610">
        <v>80.2</v>
      </c>
    </row>
    <row r="7" spans="1:19" ht="16.2" customHeight="1">
      <c r="A7" s="612">
        <v>2010</v>
      </c>
      <c r="B7" s="610">
        <v>3661</v>
      </c>
      <c r="C7" s="610">
        <v>52.5</v>
      </c>
      <c r="D7" s="610">
        <v>101.5</v>
      </c>
      <c r="E7" s="610">
        <v>3308</v>
      </c>
      <c r="F7" s="610">
        <v>47.5</v>
      </c>
      <c r="G7" s="610">
        <v>75.8</v>
      </c>
      <c r="H7" s="610">
        <v>2837</v>
      </c>
      <c r="I7" s="610">
        <v>52</v>
      </c>
      <c r="J7" s="610">
        <v>102.7</v>
      </c>
      <c r="K7" s="610">
        <v>2617</v>
      </c>
      <c r="L7" s="610">
        <v>48</v>
      </c>
      <c r="M7" s="610">
        <v>76.900000000000006</v>
      </c>
      <c r="N7" s="610">
        <v>824</v>
      </c>
      <c r="O7" s="610">
        <v>54.4</v>
      </c>
      <c r="P7" s="610">
        <v>97.9</v>
      </c>
      <c r="Q7" s="610">
        <v>691</v>
      </c>
      <c r="R7" s="610">
        <v>45.6</v>
      </c>
      <c r="S7" s="610">
        <v>71.599999999999994</v>
      </c>
    </row>
    <row r="8" spans="1:19" ht="16.2" customHeight="1">
      <c r="A8" s="612">
        <v>2011</v>
      </c>
      <c r="B8" s="610">
        <v>3635</v>
      </c>
      <c r="C8" s="610">
        <v>52.4</v>
      </c>
      <c r="D8" s="610">
        <v>101.7</v>
      </c>
      <c r="E8" s="610">
        <v>3306</v>
      </c>
      <c r="F8" s="610">
        <v>47.6</v>
      </c>
      <c r="G8" s="610">
        <v>78.8</v>
      </c>
      <c r="H8" s="610">
        <v>2840</v>
      </c>
      <c r="I8" s="610">
        <v>52.3</v>
      </c>
      <c r="J8" s="610">
        <v>102.7</v>
      </c>
      <c r="K8" s="610">
        <v>2591</v>
      </c>
      <c r="L8" s="610">
        <v>47.7</v>
      </c>
      <c r="M8" s="610">
        <v>77.8</v>
      </c>
      <c r="N8" s="610">
        <v>795</v>
      </c>
      <c r="O8" s="610">
        <v>52.6</v>
      </c>
      <c r="P8" s="610">
        <v>98.4</v>
      </c>
      <c r="Q8" s="610">
        <v>715</v>
      </c>
      <c r="R8" s="610">
        <v>47.4</v>
      </c>
      <c r="S8" s="610">
        <v>82.5</v>
      </c>
    </row>
    <row r="9" spans="1:19" ht="16.2" customHeight="1">
      <c r="A9" s="612">
        <v>2012</v>
      </c>
      <c r="B9" s="610">
        <v>3387</v>
      </c>
      <c r="C9" s="610">
        <v>51.5</v>
      </c>
      <c r="D9" s="610">
        <v>94.8</v>
      </c>
      <c r="E9" s="610">
        <v>3191</v>
      </c>
      <c r="F9" s="610">
        <v>48.5</v>
      </c>
      <c r="G9" s="610">
        <v>63.5</v>
      </c>
      <c r="H9" s="610">
        <v>2641</v>
      </c>
      <c r="I9" s="610">
        <v>51.1</v>
      </c>
      <c r="J9" s="610">
        <v>95.4</v>
      </c>
      <c r="K9" s="610">
        <v>2525</v>
      </c>
      <c r="L9" s="610">
        <v>48.9</v>
      </c>
      <c r="M9" s="610">
        <v>75.7</v>
      </c>
      <c r="N9" s="610">
        <v>746</v>
      </c>
      <c r="O9" s="610">
        <v>52.8</v>
      </c>
      <c r="P9" s="610">
        <v>91.4</v>
      </c>
      <c r="Q9" s="610">
        <v>666</v>
      </c>
      <c r="R9" s="610">
        <v>47.2</v>
      </c>
      <c r="S9" s="610">
        <v>76.2</v>
      </c>
    </row>
    <row r="10" spans="1:19" ht="16.2" customHeight="1">
      <c r="A10" s="612">
        <v>2013</v>
      </c>
      <c r="B10" s="610">
        <v>3188</v>
      </c>
      <c r="C10" s="610">
        <v>52.1</v>
      </c>
      <c r="D10" s="610">
        <v>88.4</v>
      </c>
      <c r="E10" s="610">
        <v>2930</v>
      </c>
      <c r="F10" s="610">
        <v>47.9</v>
      </c>
      <c r="G10" s="610">
        <v>69.2</v>
      </c>
      <c r="H10" s="613">
        <v>2472</v>
      </c>
      <c r="I10" s="596">
        <v>52</v>
      </c>
      <c r="J10" s="610">
        <v>88.7</v>
      </c>
      <c r="K10" s="610">
        <v>2279</v>
      </c>
      <c r="L10" s="596">
        <v>48</v>
      </c>
      <c r="M10" s="610">
        <v>67.900000000000006</v>
      </c>
      <c r="N10" s="610">
        <v>716</v>
      </c>
      <c r="O10" s="610">
        <v>52.4</v>
      </c>
      <c r="P10" s="610">
        <v>87.4</v>
      </c>
      <c r="Q10" s="610">
        <v>651</v>
      </c>
      <c r="R10" s="610">
        <v>47.6</v>
      </c>
      <c r="S10" s="610">
        <v>74.3</v>
      </c>
    </row>
    <row r="11" spans="1:19" ht="16.2" customHeight="1">
      <c r="A11" s="612">
        <v>2014</v>
      </c>
      <c r="B11" s="610">
        <v>3021</v>
      </c>
      <c r="C11" s="610">
        <v>52.7</v>
      </c>
      <c r="D11" s="610">
        <v>83.3</v>
      </c>
      <c r="E11" s="610">
        <v>2716</v>
      </c>
      <c r="F11" s="610">
        <v>47.3</v>
      </c>
      <c r="G11" s="610">
        <v>63.8</v>
      </c>
      <c r="H11" s="610">
        <v>2429</v>
      </c>
      <c r="I11" s="610">
        <v>52.2</v>
      </c>
      <c r="J11" s="610">
        <v>86.7</v>
      </c>
      <c r="K11" s="610">
        <v>2224</v>
      </c>
      <c r="L11" s="610">
        <v>47.8</v>
      </c>
      <c r="M11" s="610">
        <v>65.7</v>
      </c>
      <c r="N11" s="610">
        <v>592</v>
      </c>
      <c r="O11" s="610">
        <v>54.6</v>
      </c>
      <c r="P11" s="610">
        <v>71.900000000000006</v>
      </c>
      <c r="Q11" s="610">
        <v>492</v>
      </c>
      <c r="R11" s="610">
        <v>45.4</v>
      </c>
      <c r="S11" s="610">
        <v>56.2</v>
      </c>
    </row>
    <row r="12" spans="1:19" ht="16.2" customHeight="1">
      <c r="A12" s="612">
        <v>2015</v>
      </c>
      <c r="B12" s="610">
        <v>2786</v>
      </c>
      <c r="C12" s="610">
        <v>53.4</v>
      </c>
      <c r="D12" s="610">
        <v>76.7</v>
      </c>
      <c r="E12" s="610">
        <v>2428</v>
      </c>
      <c r="F12" s="610">
        <v>46.6</v>
      </c>
      <c r="G12" s="610">
        <v>56.9</v>
      </c>
      <c r="H12" s="610">
        <v>2310</v>
      </c>
      <c r="I12" s="610">
        <v>53.1</v>
      </c>
      <c r="J12" s="610">
        <v>82.3</v>
      </c>
      <c r="K12" s="610">
        <v>2037</v>
      </c>
      <c r="L12" s="610">
        <v>46.9</v>
      </c>
      <c r="M12" s="610">
        <v>60</v>
      </c>
      <c r="N12" s="610">
        <v>476</v>
      </c>
      <c r="O12" s="610">
        <v>54.9</v>
      </c>
      <c r="P12" s="610">
        <v>57.9</v>
      </c>
      <c r="Q12" s="610">
        <v>391</v>
      </c>
      <c r="R12" s="610">
        <v>45.1</v>
      </c>
      <c r="S12" s="610">
        <v>44.7</v>
      </c>
    </row>
    <row r="13" spans="1:19" ht="16.2" customHeight="1">
      <c r="A13" s="612">
        <v>2016</v>
      </c>
      <c r="B13" s="614">
        <v>2528</v>
      </c>
      <c r="C13" s="614">
        <v>55.4</v>
      </c>
      <c r="D13" s="614">
        <v>69.5</v>
      </c>
      <c r="E13" s="614">
        <v>2038</v>
      </c>
      <c r="F13" s="614">
        <v>44.6</v>
      </c>
      <c r="G13" s="614">
        <v>47.6</v>
      </c>
      <c r="H13" s="614">
        <v>1971</v>
      </c>
      <c r="I13" s="615">
        <v>51</v>
      </c>
      <c r="J13" s="615">
        <v>70</v>
      </c>
      <c r="K13" s="614">
        <v>1893</v>
      </c>
      <c r="L13" s="615">
        <v>49</v>
      </c>
      <c r="M13" s="614">
        <v>55.5</v>
      </c>
      <c r="N13" s="616">
        <v>557</v>
      </c>
      <c r="O13" s="614">
        <v>79.3</v>
      </c>
      <c r="P13" s="614">
        <v>67.5</v>
      </c>
      <c r="Q13" s="616">
        <v>145</v>
      </c>
      <c r="R13" s="614">
        <v>20.7</v>
      </c>
      <c r="S13" s="614">
        <v>16.5</v>
      </c>
    </row>
    <row r="14" spans="1:19" ht="16.2" customHeight="1">
      <c r="A14" s="612">
        <v>2017</v>
      </c>
      <c r="B14" s="614">
        <v>2444</v>
      </c>
      <c r="C14" s="614">
        <v>53.7</v>
      </c>
      <c r="D14" s="614">
        <v>66.7</v>
      </c>
      <c r="E14" s="614">
        <v>2108</v>
      </c>
      <c r="F14" s="614">
        <v>46.3</v>
      </c>
      <c r="G14" s="614">
        <v>48.9</v>
      </c>
      <c r="H14" s="614">
        <v>2292</v>
      </c>
      <c r="I14" s="614">
        <v>53.9</v>
      </c>
      <c r="J14" s="614">
        <v>80.900000000000006</v>
      </c>
      <c r="K14" s="614">
        <v>1958</v>
      </c>
      <c r="L14" s="614">
        <v>46.1</v>
      </c>
      <c r="M14" s="614">
        <v>57.1</v>
      </c>
      <c r="N14" s="614">
        <v>152</v>
      </c>
      <c r="O14" s="614">
        <v>50.3</v>
      </c>
      <c r="P14" s="614">
        <v>18.3</v>
      </c>
      <c r="Q14" s="614">
        <v>150</v>
      </c>
      <c r="R14" s="614">
        <v>49.7</v>
      </c>
      <c r="S14" s="614">
        <v>17.100000000000001</v>
      </c>
    </row>
    <row r="15" spans="1:19" ht="16.2" customHeight="1">
      <c r="A15" s="612">
        <v>2018</v>
      </c>
      <c r="B15" s="614">
        <v>2104</v>
      </c>
      <c r="C15" s="614">
        <v>52.9</v>
      </c>
      <c r="D15" s="614">
        <v>57.2</v>
      </c>
      <c r="E15" s="614">
        <v>1876</v>
      </c>
      <c r="F15" s="614">
        <v>47.1</v>
      </c>
      <c r="G15" s="614">
        <v>43.3</v>
      </c>
      <c r="H15" s="614">
        <v>1920</v>
      </c>
      <c r="I15" s="614">
        <v>52.5</v>
      </c>
      <c r="J15" s="614">
        <v>67.400000000000006</v>
      </c>
      <c r="K15" s="614">
        <v>1739</v>
      </c>
      <c r="L15" s="614">
        <v>47.5</v>
      </c>
      <c r="M15" s="614">
        <v>50.3</v>
      </c>
      <c r="N15" s="614">
        <v>94</v>
      </c>
      <c r="O15" s="614">
        <v>40.700000000000003</v>
      </c>
      <c r="P15" s="614">
        <v>11.2</v>
      </c>
      <c r="Q15" s="614">
        <v>137</v>
      </c>
      <c r="R15" s="614">
        <v>59.3</v>
      </c>
      <c r="S15" s="614">
        <v>15.5</v>
      </c>
    </row>
    <row r="16" spans="1:19" ht="16.2" customHeight="1">
      <c r="A16" s="612">
        <v>2019</v>
      </c>
      <c r="B16" s="614">
        <v>1825</v>
      </c>
      <c r="C16" s="614">
        <v>53.5</v>
      </c>
      <c r="D16" s="614">
        <v>49.3</v>
      </c>
      <c r="E16" s="614">
        <v>1584</v>
      </c>
      <c r="F16" s="614">
        <v>46.5</v>
      </c>
      <c r="G16" s="614">
        <v>36.4</v>
      </c>
      <c r="H16" s="614">
        <v>1530</v>
      </c>
      <c r="I16" s="615">
        <v>52.5</v>
      </c>
      <c r="J16" s="614">
        <v>53.7</v>
      </c>
      <c r="K16" s="614">
        <v>1384</v>
      </c>
      <c r="L16" s="615">
        <v>47.5</v>
      </c>
      <c r="M16" s="615">
        <v>40</v>
      </c>
      <c r="N16" s="614">
        <v>295</v>
      </c>
      <c r="O16" s="615">
        <v>59.6</v>
      </c>
      <c r="P16" s="615">
        <v>34.799999999999997</v>
      </c>
      <c r="Q16" s="614">
        <v>200</v>
      </c>
      <c r="R16" s="615">
        <v>40.4</v>
      </c>
      <c r="S16" s="615">
        <v>22.3</v>
      </c>
    </row>
    <row r="17" spans="1:21" ht="16.2" customHeight="1">
      <c r="A17" s="612">
        <v>2020</v>
      </c>
      <c r="B17" s="614">
        <v>1432</v>
      </c>
      <c r="C17" s="614">
        <v>47.2</v>
      </c>
      <c r="D17" s="614">
        <v>32.6</v>
      </c>
      <c r="E17" s="614">
        <v>1600</v>
      </c>
      <c r="F17" s="614">
        <v>52.8</v>
      </c>
      <c r="G17" s="614">
        <v>42.8</v>
      </c>
      <c r="H17" s="614">
        <v>1365</v>
      </c>
      <c r="I17" s="615">
        <v>51.7</v>
      </c>
      <c r="J17" s="617">
        <v>47.5</v>
      </c>
      <c r="K17" s="614">
        <v>1276</v>
      </c>
      <c r="L17" s="615">
        <v>48.3</v>
      </c>
      <c r="M17" s="615">
        <v>36.6</v>
      </c>
      <c r="N17" s="614">
        <v>232</v>
      </c>
      <c r="O17" s="615">
        <v>59.3</v>
      </c>
      <c r="P17" s="615">
        <v>26.8</v>
      </c>
      <c r="Q17" s="614">
        <v>159</v>
      </c>
      <c r="R17" s="615">
        <v>40.700000000000003</v>
      </c>
      <c r="S17" s="615">
        <v>17.399999999999999</v>
      </c>
    </row>
    <row r="18" spans="1:21" s="23" customFormat="1" ht="26.4" customHeight="1">
      <c r="A18" s="1239" t="s">
        <v>1023</v>
      </c>
      <c r="B18" s="1239"/>
      <c r="C18" s="1239"/>
      <c r="D18" s="1239"/>
      <c r="E18" s="1239"/>
      <c r="F18" s="1239"/>
      <c r="G18" s="1239"/>
      <c r="H18" s="1239"/>
      <c r="I18" s="1239"/>
      <c r="J18" s="1239"/>
      <c r="K18" s="1239"/>
      <c r="L18" s="1239"/>
      <c r="M18" s="1239"/>
      <c r="N18" s="1239"/>
      <c r="O18" s="1239"/>
      <c r="P18" s="1239"/>
      <c r="Q18" s="1239"/>
      <c r="R18" s="1239"/>
      <c r="S18" s="1239"/>
      <c r="U18" s="618"/>
    </row>
    <row r="19" spans="1:21" s="23" customFormat="1" ht="15.6">
      <c r="A19" s="1240" t="s">
        <v>1024</v>
      </c>
      <c r="B19" s="1241"/>
      <c r="C19" s="1241"/>
      <c r="D19" s="1241"/>
      <c r="E19" s="1241"/>
      <c r="F19" s="1241"/>
      <c r="G19" s="1242"/>
      <c r="H19" s="1246">
        <v>2019</v>
      </c>
      <c r="I19" s="1246"/>
      <c r="J19" s="1246"/>
      <c r="K19" s="1246"/>
      <c r="L19" s="1246"/>
      <c r="M19" s="1246"/>
      <c r="N19" s="1246">
        <v>2020</v>
      </c>
      <c r="O19" s="1246"/>
      <c r="P19" s="1246"/>
      <c r="Q19" s="1246"/>
      <c r="R19" s="1246"/>
      <c r="S19" s="1246"/>
      <c r="U19" s="618"/>
    </row>
    <row r="20" spans="1:21" s="23" customFormat="1" ht="28.5" customHeight="1">
      <c r="A20" s="1243"/>
      <c r="B20" s="1244"/>
      <c r="C20" s="1244"/>
      <c r="D20" s="1244"/>
      <c r="E20" s="1244"/>
      <c r="F20" s="1244"/>
      <c r="G20" s="1245"/>
      <c r="H20" s="1234" t="s">
        <v>764</v>
      </c>
      <c r="I20" s="1234"/>
      <c r="J20" s="1234" t="s">
        <v>298</v>
      </c>
      <c r="K20" s="1234"/>
      <c r="L20" s="1234" t="s">
        <v>1025</v>
      </c>
      <c r="M20" s="1234"/>
      <c r="N20" s="1234" t="s">
        <v>764</v>
      </c>
      <c r="O20" s="1234"/>
      <c r="P20" s="1234" t="s">
        <v>298</v>
      </c>
      <c r="Q20" s="1234"/>
      <c r="R20" s="1234" t="s">
        <v>1025</v>
      </c>
      <c r="S20" s="1234"/>
    </row>
    <row r="21" spans="1:21" s="23" customFormat="1" ht="15.6">
      <c r="A21" s="1247" t="s">
        <v>1026</v>
      </c>
      <c r="B21" s="1247"/>
      <c r="C21" s="1247"/>
      <c r="D21" s="1247"/>
      <c r="E21" s="1247"/>
      <c r="F21" s="1247"/>
      <c r="G21" s="1247"/>
      <c r="H21" s="1248">
        <v>10</v>
      </c>
      <c r="I21" s="1249"/>
      <c r="J21" s="1250">
        <v>0.3</v>
      </c>
      <c r="K21" s="1251"/>
      <c r="L21" s="1250">
        <v>0.1</v>
      </c>
      <c r="M21" s="1251"/>
      <c r="N21" s="1248">
        <v>8</v>
      </c>
      <c r="O21" s="1249"/>
      <c r="P21" s="1250">
        <v>0.3</v>
      </c>
      <c r="Q21" s="1251"/>
      <c r="R21" s="1250">
        <v>0.1</v>
      </c>
      <c r="S21" s="1251"/>
      <c r="U21" s="80"/>
    </row>
    <row r="22" spans="1:21" s="23" customFormat="1" ht="15.6">
      <c r="A22" s="1247" t="s">
        <v>1027</v>
      </c>
      <c r="B22" s="1247"/>
      <c r="C22" s="1247"/>
      <c r="D22" s="1247"/>
      <c r="E22" s="1247"/>
      <c r="F22" s="1247"/>
      <c r="G22" s="1247"/>
      <c r="H22" s="1248">
        <v>31</v>
      </c>
      <c r="I22" s="1249"/>
      <c r="J22" s="1250">
        <v>0.9</v>
      </c>
      <c r="K22" s="1251"/>
      <c r="L22" s="1250">
        <v>0.4</v>
      </c>
      <c r="M22" s="1251"/>
      <c r="N22" s="1248">
        <v>32</v>
      </c>
      <c r="O22" s="1249"/>
      <c r="P22" s="1250">
        <v>1.1000000000000001</v>
      </c>
      <c r="Q22" s="1251"/>
      <c r="R22" s="1250">
        <v>0.3</v>
      </c>
      <c r="S22" s="1251"/>
      <c r="U22" s="80"/>
    </row>
    <row r="23" spans="1:21" s="23" customFormat="1" ht="15.6">
      <c r="A23" s="1247" t="s">
        <v>1028</v>
      </c>
      <c r="B23" s="1247"/>
      <c r="C23" s="1247"/>
      <c r="D23" s="1247"/>
      <c r="E23" s="1247"/>
      <c r="F23" s="1247"/>
      <c r="G23" s="1247"/>
      <c r="H23" s="1248">
        <v>257</v>
      </c>
      <c r="I23" s="1249"/>
      <c r="J23" s="1250">
        <v>7.5</v>
      </c>
      <c r="K23" s="1251"/>
      <c r="L23" s="1250">
        <v>3.2</v>
      </c>
      <c r="M23" s="1251"/>
      <c r="N23" s="1248">
        <v>186</v>
      </c>
      <c r="O23" s="1249"/>
      <c r="P23" s="1250">
        <v>6.1</v>
      </c>
      <c r="Q23" s="1251"/>
      <c r="R23" s="1250">
        <v>2.2000000000000002</v>
      </c>
      <c r="S23" s="1251"/>
      <c r="U23" s="80"/>
    </row>
    <row r="24" spans="1:21" ht="15.6">
      <c r="A24" s="1247" t="s">
        <v>1029</v>
      </c>
      <c r="B24" s="1247"/>
      <c r="C24" s="1247"/>
      <c r="D24" s="1247"/>
      <c r="E24" s="1247"/>
      <c r="F24" s="1247"/>
      <c r="G24" s="1247"/>
      <c r="H24" s="1248">
        <v>0</v>
      </c>
      <c r="I24" s="1249"/>
      <c r="J24" s="1248">
        <v>0</v>
      </c>
      <c r="K24" s="1249"/>
      <c r="L24" s="1248">
        <v>0</v>
      </c>
      <c r="M24" s="1249"/>
      <c r="N24" s="1248">
        <v>0</v>
      </c>
      <c r="O24" s="1249"/>
      <c r="P24" s="1248">
        <v>0</v>
      </c>
      <c r="Q24" s="1249"/>
      <c r="R24" s="1248">
        <v>0</v>
      </c>
      <c r="S24" s="1249"/>
      <c r="U24" s="594"/>
    </row>
    <row r="25" spans="1:21" ht="15.6">
      <c r="A25" s="1247" t="s">
        <v>1030</v>
      </c>
      <c r="B25" s="1247"/>
      <c r="C25" s="1247"/>
      <c r="D25" s="1247"/>
      <c r="E25" s="1247"/>
      <c r="F25" s="1247"/>
      <c r="G25" s="1247"/>
      <c r="H25" s="1248">
        <v>3111</v>
      </c>
      <c r="I25" s="1249"/>
      <c r="J25" s="1250">
        <v>91.3</v>
      </c>
      <c r="K25" s="1251"/>
      <c r="L25" s="1250">
        <v>38.6</v>
      </c>
      <c r="M25" s="1251"/>
      <c r="N25" s="1248">
        <v>2806</v>
      </c>
      <c r="O25" s="1249"/>
      <c r="P25" s="1250">
        <v>92.5</v>
      </c>
      <c r="Q25" s="1251"/>
      <c r="R25" s="1250">
        <v>34.5</v>
      </c>
      <c r="S25" s="1251"/>
      <c r="U25" s="594"/>
    </row>
    <row r="26" spans="1:21" ht="15.6">
      <c r="A26" s="619"/>
      <c r="B26" s="619"/>
      <c r="C26" s="619"/>
      <c r="D26" s="619"/>
      <c r="E26" s="619"/>
      <c r="F26" s="619"/>
      <c r="G26" s="619"/>
      <c r="H26" s="620"/>
      <c r="I26" s="620"/>
      <c r="J26" s="621"/>
      <c r="K26" s="621"/>
      <c r="L26" s="621"/>
      <c r="M26" s="621"/>
      <c r="N26" s="620"/>
      <c r="O26" s="620"/>
      <c r="P26" s="621"/>
      <c r="Q26" s="621"/>
      <c r="R26" s="621"/>
      <c r="S26" s="621"/>
      <c r="U26" s="594"/>
    </row>
    <row r="27" spans="1:21" ht="16.2">
      <c r="A27" s="1239" t="s">
        <v>1031</v>
      </c>
      <c r="B27" s="1239"/>
      <c r="C27" s="1239"/>
      <c r="D27" s="1239"/>
      <c r="E27" s="1239"/>
      <c r="F27" s="1239"/>
      <c r="G27" s="1239"/>
      <c r="H27" s="1239"/>
      <c r="I27" s="1239"/>
      <c r="J27" s="1239"/>
      <c r="K27" s="1239"/>
      <c r="L27" s="1239"/>
      <c r="M27" s="1239"/>
      <c r="N27" s="1239"/>
      <c r="O27" s="1239"/>
      <c r="P27" s="1239"/>
      <c r="Q27" s="1239"/>
      <c r="R27" s="1239"/>
      <c r="S27" s="1239"/>
      <c r="U27" s="594"/>
    </row>
    <row r="28" spans="1:21" ht="15.6">
      <c r="A28" s="1209"/>
      <c r="B28" s="1209"/>
      <c r="C28" s="1209"/>
      <c r="D28" s="1209"/>
      <c r="E28" s="1209"/>
      <c r="F28" s="1209"/>
      <c r="G28" s="1209"/>
      <c r="H28" s="1246">
        <v>2019</v>
      </c>
      <c r="I28" s="1246"/>
      <c r="J28" s="1246"/>
      <c r="K28" s="1246"/>
      <c r="L28" s="1246"/>
      <c r="M28" s="1246"/>
      <c r="N28" s="1246">
        <v>2020</v>
      </c>
      <c r="O28" s="1246"/>
      <c r="P28" s="1246"/>
      <c r="Q28" s="1246"/>
      <c r="R28" s="1246"/>
      <c r="S28" s="1246"/>
      <c r="U28" s="594"/>
    </row>
    <row r="29" spans="1:21" ht="25.95" customHeight="1">
      <c r="A29" s="1209"/>
      <c r="B29" s="1209"/>
      <c r="C29" s="1209"/>
      <c r="D29" s="1209"/>
      <c r="E29" s="1209"/>
      <c r="F29" s="1209"/>
      <c r="G29" s="1209"/>
      <c r="H29" s="1252" t="s">
        <v>764</v>
      </c>
      <c r="I29" s="1252"/>
      <c r="J29" s="1252"/>
      <c r="K29" s="990" t="s">
        <v>1032</v>
      </c>
      <c r="L29" s="990"/>
      <c r="M29" s="990"/>
      <c r="N29" s="1252" t="s">
        <v>764</v>
      </c>
      <c r="O29" s="1252"/>
      <c r="P29" s="1252"/>
      <c r="Q29" s="990" t="s">
        <v>1032</v>
      </c>
      <c r="R29" s="990"/>
      <c r="S29" s="990"/>
    </row>
    <row r="30" spans="1:21" ht="18.600000000000001" customHeight="1">
      <c r="A30" s="1247" t="s">
        <v>1033</v>
      </c>
      <c r="B30" s="1247"/>
      <c r="C30" s="1247"/>
      <c r="D30" s="1247"/>
      <c r="E30" s="1247"/>
      <c r="F30" s="1247"/>
      <c r="G30" s="1247"/>
      <c r="H30" s="1209">
        <v>67732</v>
      </c>
      <c r="I30" s="1209"/>
      <c r="J30" s="1209"/>
      <c r="K30" s="1017">
        <v>840.9</v>
      </c>
      <c r="L30" s="1017"/>
      <c r="M30" s="1018"/>
      <c r="N30" s="1209">
        <v>67210</v>
      </c>
      <c r="O30" s="1209"/>
      <c r="P30" s="1209"/>
      <c r="Q30" s="1017">
        <v>826.7</v>
      </c>
      <c r="R30" s="1017"/>
      <c r="S30" s="1018"/>
    </row>
    <row r="31" spans="1:21" ht="18.600000000000001" customHeight="1">
      <c r="A31" s="1253" t="s">
        <v>1034</v>
      </c>
      <c r="B31" s="1254"/>
      <c r="C31" s="1254"/>
      <c r="D31" s="1254"/>
      <c r="E31" s="1254"/>
      <c r="F31" s="1254"/>
      <c r="G31" s="1255"/>
      <c r="H31" s="1016">
        <v>22783</v>
      </c>
      <c r="I31" s="1017"/>
      <c r="J31" s="1018"/>
      <c r="K31" s="1016">
        <v>402.6</v>
      </c>
      <c r="L31" s="1017"/>
      <c r="M31" s="1018"/>
      <c r="N31" s="1209">
        <v>21386</v>
      </c>
      <c r="O31" s="1209"/>
      <c r="P31" s="1209"/>
      <c r="Q31" s="1017">
        <v>367.9</v>
      </c>
      <c r="R31" s="1017"/>
      <c r="S31" s="1018"/>
    </row>
    <row r="32" spans="1:21" ht="18.600000000000001" customHeight="1">
      <c r="A32" s="1256" t="s">
        <v>1035</v>
      </c>
      <c r="B32" s="1256"/>
      <c r="C32" s="1256"/>
      <c r="D32" s="1256"/>
      <c r="E32" s="1256"/>
      <c r="F32" s="1256"/>
      <c r="G32" s="1256"/>
      <c r="H32" s="1209">
        <v>44949</v>
      </c>
      <c r="I32" s="1209"/>
      <c r="J32" s="1209"/>
      <c r="K32" s="1017">
        <v>1742.1</v>
      </c>
      <c r="L32" s="1017"/>
      <c r="M32" s="1018"/>
      <c r="N32" s="1209">
        <v>45824</v>
      </c>
      <c r="O32" s="1209"/>
      <c r="P32" s="1209"/>
      <c r="Q32" s="1017">
        <v>1825.4</v>
      </c>
      <c r="R32" s="1017"/>
      <c r="S32" s="1018"/>
    </row>
    <row r="33" spans="1:19" ht="18.600000000000001" customHeight="1">
      <c r="A33" s="1247" t="s">
        <v>1036</v>
      </c>
      <c r="B33" s="1247"/>
      <c r="C33" s="1247"/>
      <c r="D33" s="1247"/>
      <c r="E33" s="1247"/>
      <c r="F33" s="1247"/>
      <c r="G33" s="1247"/>
      <c r="H33" s="1209">
        <v>3645</v>
      </c>
      <c r="I33" s="1209"/>
      <c r="J33" s="1209"/>
      <c r="K33" s="1017">
        <v>185.3</v>
      </c>
      <c r="L33" s="1017"/>
      <c r="M33" s="1018"/>
      <c r="N33" s="1209">
        <v>3681</v>
      </c>
      <c r="O33" s="1209"/>
      <c r="P33" s="1209"/>
      <c r="Q33" s="1017">
        <v>184.5</v>
      </c>
      <c r="R33" s="1017"/>
      <c r="S33" s="1018"/>
    </row>
    <row r="34" spans="1:19" ht="18.600000000000001" customHeight="1">
      <c r="A34" s="1257" t="s">
        <v>292</v>
      </c>
      <c r="B34" s="1257"/>
      <c r="C34" s="1257"/>
      <c r="D34" s="1257"/>
      <c r="E34" s="1257"/>
      <c r="F34" s="1257"/>
      <c r="G34" s="1257"/>
      <c r="H34" s="1258">
        <v>71377</v>
      </c>
      <c r="I34" s="1258"/>
      <c r="J34" s="1258"/>
      <c r="K34" s="1259">
        <v>712.2</v>
      </c>
      <c r="L34" s="1259"/>
      <c r="M34" s="1260"/>
      <c r="N34" s="1258">
        <v>70891</v>
      </c>
      <c r="O34" s="1258"/>
      <c r="P34" s="1258"/>
      <c r="Q34" s="1259">
        <v>700.1</v>
      </c>
      <c r="R34" s="1259"/>
      <c r="S34" s="1260"/>
    </row>
    <row r="35" spans="1:19">
      <c r="A35" s="622"/>
      <c r="B35" s="623"/>
    </row>
    <row r="36" spans="1:19">
      <c r="A36" s="624"/>
      <c r="B36" s="624"/>
      <c r="C36" s="624"/>
      <c r="E36" s="624"/>
    </row>
    <row r="37" spans="1:19">
      <c r="A37" s="622"/>
      <c r="B37" s="623"/>
    </row>
    <row r="38" spans="1:19">
      <c r="A38" s="624"/>
      <c r="B38" s="624"/>
      <c r="C38" s="624"/>
      <c r="E38" s="624"/>
    </row>
    <row r="39" spans="1:19">
      <c r="A39" s="622"/>
      <c r="B39" s="623"/>
    </row>
    <row r="40" spans="1:19">
      <c r="A40" s="624"/>
      <c r="B40" s="624"/>
      <c r="C40" s="624"/>
    </row>
  </sheetData>
  <mergeCells count="89">
    <mergeCell ref="A34:G34"/>
    <mergeCell ref="H34:J34"/>
    <mergeCell ref="K34:M34"/>
    <mergeCell ref="N34:P34"/>
    <mergeCell ref="Q34:S34"/>
    <mergeCell ref="A32:G32"/>
    <mergeCell ref="H32:J32"/>
    <mergeCell ref="K32:M32"/>
    <mergeCell ref="N32:P32"/>
    <mergeCell ref="Q32:S32"/>
    <mergeCell ref="A33:G33"/>
    <mergeCell ref="H33:J33"/>
    <mergeCell ref="K33:M33"/>
    <mergeCell ref="N33:P33"/>
    <mergeCell ref="Q33:S33"/>
    <mergeCell ref="A30:G30"/>
    <mergeCell ref="H30:J30"/>
    <mergeCell ref="K30:M30"/>
    <mergeCell ref="N30:P30"/>
    <mergeCell ref="Q30:S30"/>
    <mergeCell ref="A31:G31"/>
    <mergeCell ref="H31:J31"/>
    <mergeCell ref="K31:M31"/>
    <mergeCell ref="N31:P31"/>
    <mergeCell ref="Q31:S31"/>
    <mergeCell ref="A27:S27"/>
    <mergeCell ref="A28:G29"/>
    <mergeCell ref="H28:M28"/>
    <mergeCell ref="N28:S28"/>
    <mergeCell ref="H29:J29"/>
    <mergeCell ref="K29:M29"/>
    <mergeCell ref="N29:P29"/>
    <mergeCell ref="Q29:S29"/>
    <mergeCell ref="R24:S24"/>
    <mergeCell ref="A25:G25"/>
    <mergeCell ref="H25:I25"/>
    <mergeCell ref="J25:K25"/>
    <mergeCell ref="L25:M25"/>
    <mergeCell ref="N25:O25"/>
    <mergeCell ref="P25:Q25"/>
    <mergeCell ref="R25:S25"/>
    <mergeCell ref="A24:G24"/>
    <mergeCell ref="H24:I24"/>
    <mergeCell ref="J24:K24"/>
    <mergeCell ref="L24:M24"/>
    <mergeCell ref="N24:O24"/>
    <mergeCell ref="P24:Q24"/>
    <mergeCell ref="P21:Q21"/>
    <mergeCell ref="R21:S21"/>
    <mergeCell ref="R22:S22"/>
    <mergeCell ref="A23:G23"/>
    <mergeCell ref="H23:I23"/>
    <mergeCell ref="J23:K23"/>
    <mergeCell ref="L23:M23"/>
    <mergeCell ref="N23:O23"/>
    <mergeCell ref="P23:Q23"/>
    <mergeCell ref="R23:S23"/>
    <mergeCell ref="A22:G22"/>
    <mergeCell ref="H22:I22"/>
    <mergeCell ref="J22:K22"/>
    <mergeCell ref="L22:M22"/>
    <mergeCell ref="N22:O22"/>
    <mergeCell ref="P22:Q22"/>
    <mergeCell ref="A21:G21"/>
    <mergeCell ref="H21:I21"/>
    <mergeCell ref="J21:K21"/>
    <mergeCell ref="L21:M21"/>
    <mergeCell ref="N21:O21"/>
    <mergeCell ref="A18:S18"/>
    <mergeCell ref="A19:G20"/>
    <mergeCell ref="H19:M19"/>
    <mergeCell ref="N19:S19"/>
    <mergeCell ref="H20:I20"/>
    <mergeCell ref="J20:K20"/>
    <mergeCell ref="L20:M20"/>
    <mergeCell ref="N20:O20"/>
    <mergeCell ref="P20:Q20"/>
    <mergeCell ref="R20:S20"/>
    <mergeCell ref="A1:S1"/>
    <mergeCell ref="A2:A4"/>
    <mergeCell ref="B2:G2"/>
    <mergeCell ref="H2:M2"/>
    <mergeCell ref="N2:S2"/>
    <mergeCell ref="B3:D3"/>
    <mergeCell ref="E3:G3"/>
    <mergeCell ref="H3:J3"/>
    <mergeCell ref="K3:M3"/>
    <mergeCell ref="N3:P3"/>
    <mergeCell ref="Q3:S3"/>
  </mergeCells>
  <printOptions horizontalCentered="1"/>
  <pageMargins left="0.59055118110236227" right="0.59055118110236227" top="0.39370078740157483" bottom="0.78740157480314965" header="0" footer="0"/>
  <pageSetup paperSize="9" scale="84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>
  <dimension ref="A1:G37"/>
  <sheetViews>
    <sheetView zoomScaleNormal="100" workbookViewId="0">
      <selection activeCell="A21" sqref="A21"/>
    </sheetView>
  </sheetViews>
  <sheetFormatPr defaultRowHeight="13.2"/>
  <cols>
    <col min="1" max="1" width="40" customWidth="1"/>
    <col min="2" max="2" width="7.5546875" customWidth="1"/>
    <col min="3" max="3" width="7.44140625" customWidth="1"/>
    <col min="4" max="5" width="9.6640625" customWidth="1"/>
    <col min="6" max="6" width="7.6640625" style="633" customWidth="1"/>
    <col min="7" max="7" width="9.33203125" customWidth="1"/>
  </cols>
  <sheetData>
    <row r="1" spans="1:7" ht="18.75" customHeight="1">
      <c r="A1" s="988" t="s">
        <v>1037</v>
      </c>
      <c r="B1" s="988"/>
      <c r="C1" s="988"/>
      <c r="D1" s="988"/>
      <c r="E1" s="988"/>
      <c r="F1" s="988"/>
      <c r="G1" s="988"/>
    </row>
    <row r="2" spans="1:7" ht="18" customHeight="1">
      <c r="A2" s="988" t="s">
        <v>1038</v>
      </c>
      <c r="B2" s="988"/>
      <c r="C2" s="988"/>
      <c r="D2" s="988"/>
      <c r="E2" s="988"/>
      <c r="F2" s="988"/>
      <c r="G2" s="988"/>
    </row>
    <row r="3" spans="1:7" ht="19.5" customHeight="1">
      <c r="A3" s="988" t="s">
        <v>1039</v>
      </c>
      <c r="B3" s="988"/>
      <c r="C3" s="988"/>
      <c r="D3" s="988"/>
      <c r="E3" s="988"/>
      <c r="F3" s="988"/>
      <c r="G3" s="988"/>
    </row>
    <row r="4" spans="1:7" ht="19.5" customHeight="1">
      <c r="A4" s="1111" t="s">
        <v>988</v>
      </c>
      <c r="B4" s="1030">
        <v>2019</v>
      </c>
      <c r="C4" s="1030"/>
      <c r="D4" s="1030"/>
      <c r="E4" s="1030">
        <v>2020</v>
      </c>
      <c r="F4" s="1030"/>
      <c r="G4" s="1030"/>
    </row>
    <row r="5" spans="1:7" ht="36.6" customHeight="1">
      <c r="A5" s="1111"/>
      <c r="B5" s="69" t="s">
        <v>764</v>
      </c>
      <c r="C5" s="625" t="s">
        <v>298</v>
      </c>
      <c r="D5" s="218" t="s">
        <v>1040</v>
      </c>
      <c r="E5" s="69" t="s">
        <v>764</v>
      </c>
      <c r="F5" s="625" t="s">
        <v>298</v>
      </c>
      <c r="G5" s="218" t="s">
        <v>1040</v>
      </c>
    </row>
    <row r="6" spans="1:7" ht="32.4" customHeight="1">
      <c r="A6" s="82" t="s">
        <v>770</v>
      </c>
      <c r="B6" s="87">
        <v>5655</v>
      </c>
      <c r="C6" s="626">
        <v>100</v>
      </c>
      <c r="D6" s="627">
        <v>70.207369352838271</v>
      </c>
      <c r="E6" s="87">
        <v>8353</v>
      </c>
      <c r="F6" s="626">
        <v>100</v>
      </c>
      <c r="G6" s="627">
        <v>102.7</v>
      </c>
    </row>
    <row r="7" spans="1:7" ht="22.95" customHeight="1">
      <c r="A7" s="77" t="s">
        <v>992</v>
      </c>
      <c r="B7" s="628">
        <v>53</v>
      </c>
      <c r="C7" s="72">
        <v>0.93722369584438547</v>
      </c>
      <c r="D7" s="70">
        <v>0.65800010180378932</v>
      </c>
      <c r="E7" s="628">
        <v>101</v>
      </c>
      <c r="F7" s="72">
        <v>1.2</v>
      </c>
      <c r="G7" s="70">
        <v>1.2</v>
      </c>
    </row>
    <row r="8" spans="1:7" ht="16.2" customHeight="1">
      <c r="A8" s="604" t="s">
        <v>1041</v>
      </c>
      <c r="B8" s="629">
        <v>49</v>
      </c>
      <c r="C8" s="630">
        <v>0.86648983200707341</v>
      </c>
      <c r="D8" s="497">
        <v>0.60833971676199394</v>
      </c>
      <c r="E8" s="629">
        <v>97</v>
      </c>
      <c r="F8" s="630">
        <v>1.1000000000000001</v>
      </c>
      <c r="G8" s="497">
        <v>1.1000000000000001</v>
      </c>
    </row>
    <row r="9" spans="1:7" ht="30" customHeight="1">
      <c r="A9" s="77" t="s">
        <v>951</v>
      </c>
      <c r="B9" s="628">
        <v>70</v>
      </c>
      <c r="C9" s="72">
        <v>1.237842617152962</v>
      </c>
      <c r="D9" s="70">
        <v>0.86905673823141982</v>
      </c>
      <c r="E9" s="628">
        <v>106</v>
      </c>
      <c r="F9" s="72">
        <v>1.3</v>
      </c>
      <c r="G9" s="70">
        <v>1.3</v>
      </c>
    </row>
    <row r="10" spans="1:7" ht="22.95" customHeight="1">
      <c r="A10" s="77" t="s">
        <v>994</v>
      </c>
      <c r="B10" s="628">
        <v>1779</v>
      </c>
      <c r="C10" s="72">
        <v>31.45888594164456</v>
      </c>
      <c r="D10" s="70">
        <v>22.086456247338514</v>
      </c>
      <c r="E10" s="628">
        <v>2865</v>
      </c>
      <c r="F10" s="72">
        <v>34.299999999999997</v>
      </c>
      <c r="G10" s="70">
        <v>35.200000000000003</v>
      </c>
    </row>
    <row r="11" spans="1:7" ht="22.95" customHeight="1">
      <c r="A11" s="77" t="s">
        <v>579</v>
      </c>
      <c r="B11" s="628">
        <v>163</v>
      </c>
      <c r="C11" s="72">
        <v>2.8824049513704688</v>
      </c>
      <c r="D11" s="70">
        <v>2.0236606904531635</v>
      </c>
      <c r="E11" s="628">
        <v>218</v>
      </c>
      <c r="F11" s="72">
        <v>2.6</v>
      </c>
      <c r="G11" s="70">
        <v>2.7</v>
      </c>
    </row>
    <row r="12" spans="1:7" ht="16.2" customHeight="1">
      <c r="A12" s="604" t="s">
        <v>1042</v>
      </c>
      <c r="B12" s="629">
        <v>151</v>
      </c>
      <c r="C12" s="630">
        <v>2.6702033598585322</v>
      </c>
      <c r="D12" s="497">
        <v>1.8746795353277772</v>
      </c>
      <c r="E12" s="629">
        <v>191</v>
      </c>
      <c r="F12" s="630">
        <v>2.2999999999999998</v>
      </c>
      <c r="G12" s="497">
        <v>2.2999999999999998</v>
      </c>
    </row>
    <row r="13" spans="1:7" ht="22.95" customHeight="1">
      <c r="A13" s="77" t="s">
        <v>584</v>
      </c>
      <c r="B13" s="628">
        <v>316</v>
      </c>
      <c r="C13" s="72">
        <v>5.5879752431476568</v>
      </c>
      <c r="D13" s="70">
        <v>3.9231704183018383</v>
      </c>
      <c r="E13" s="628">
        <v>221</v>
      </c>
      <c r="F13" s="72">
        <v>2.6</v>
      </c>
      <c r="G13" s="70">
        <v>2.7</v>
      </c>
    </row>
    <row r="14" spans="1:7" ht="18" customHeight="1">
      <c r="A14" s="604" t="s">
        <v>1043</v>
      </c>
      <c r="B14" s="629">
        <v>69</v>
      </c>
      <c r="C14" s="630">
        <v>1.2201591511936341</v>
      </c>
      <c r="D14" s="497">
        <v>0.85664164197097104</v>
      </c>
      <c r="E14" s="629">
        <v>66</v>
      </c>
      <c r="F14" s="630">
        <v>0.8</v>
      </c>
      <c r="G14" s="497">
        <v>0.8</v>
      </c>
    </row>
    <row r="15" spans="1:7" ht="22.95" customHeight="1">
      <c r="A15" s="77" t="s">
        <v>997</v>
      </c>
      <c r="B15" s="628">
        <v>382</v>
      </c>
      <c r="C15" s="72">
        <v>6.7550839964633074</v>
      </c>
      <c r="D15" s="70">
        <v>4.7425667714914628</v>
      </c>
      <c r="E15" s="628">
        <v>573</v>
      </c>
      <c r="F15" s="72">
        <v>6.9</v>
      </c>
      <c r="G15" s="70">
        <v>7</v>
      </c>
    </row>
    <row r="16" spans="1:7" ht="22.95" customHeight="1">
      <c r="A16" s="77" t="s">
        <v>998</v>
      </c>
      <c r="B16" s="628">
        <v>358</v>
      </c>
      <c r="C16" s="72">
        <v>6.3306808134394332</v>
      </c>
      <c r="D16" s="70">
        <v>4.4446044612406901</v>
      </c>
      <c r="E16" s="628">
        <v>413</v>
      </c>
      <c r="F16" s="72">
        <v>4.9000000000000004</v>
      </c>
      <c r="G16" s="70">
        <v>5</v>
      </c>
    </row>
    <row r="17" spans="1:7" ht="22.95" customHeight="1">
      <c r="A17" s="77" t="s">
        <v>999</v>
      </c>
      <c r="B17" s="628">
        <v>73</v>
      </c>
      <c r="C17" s="72">
        <v>1.2908930150309461</v>
      </c>
      <c r="D17" s="70">
        <v>0.90630202701276641</v>
      </c>
      <c r="E17" s="628">
        <v>26</v>
      </c>
      <c r="F17" s="72">
        <v>0.3</v>
      </c>
      <c r="G17" s="70">
        <v>0.3</v>
      </c>
    </row>
    <row r="18" spans="1:7" ht="22.95" customHeight="1">
      <c r="A18" s="77" t="s">
        <v>591</v>
      </c>
      <c r="B18" s="628">
        <v>1375</v>
      </c>
      <c r="C18" s="72">
        <v>24.314765694076037</v>
      </c>
      <c r="D18" s="70">
        <v>17.070757358117177</v>
      </c>
      <c r="E18" s="628">
        <v>241</v>
      </c>
      <c r="F18" s="72">
        <v>25.6</v>
      </c>
      <c r="G18" s="70">
        <v>26.3</v>
      </c>
    </row>
    <row r="19" spans="1:7" ht="30.6" customHeight="1">
      <c r="A19" s="604" t="s">
        <v>1044</v>
      </c>
      <c r="B19" s="629">
        <v>11</v>
      </c>
      <c r="C19" s="630">
        <v>0.19451812555260831</v>
      </c>
      <c r="D19" s="497">
        <v>0.13656605886493742</v>
      </c>
      <c r="E19" s="629">
        <v>24</v>
      </c>
      <c r="F19" s="630">
        <v>0.3</v>
      </c>
      <c r="G19" s="497">
        <v>0.3</v>
      </c>
    </row>
    <row r="20" spans="1:7" ht="27.6" customHeight="1">
      <c r="A20" s="604" t="s">
        <v>1045</v>
      </c>
      <c r="B20" s="629">
        <v>10</v>
      </c>
      <c r="C20" s="630">
        <v>0.17683465959328026</v>
      </c>
      <c r="D20" s="497">
        <v>0.12415096260448855</v>
      </c>
      <c r="E20" s="629">
        <v>14</v>
      </c>
      <c r="F20" s="630">
        <v>0.2</v>
      </c>
      <c r="G20" s="497">
        <v>0.2</v>
      </c>
    </row>
    <row r="21" spans="1:7" ht="19.2" customHeight="1">
      <c r="A21" s="604" t="s">
        <v>1046</v>
      </c>
      <c r="B21" s="629">
        <v>499</v>
      </c>
      <c r="C21" s="630">
        <v>8.8240495137046864</v>
      </c>
      <c r="D21" s="497">
        <v>6.1951330339639785</v>
      </c>
      <c r="E21" s="629">
        <v>770</v>
      </c>
      <c r="F21" s="630">
        <v>9.1999999999999993</v>
      </c>
      <c r="G21" s="497">
        <v>9.5</v>
      </c>
    </row>
    <row r="22" spans="1:7" ht="19.2" customHeight="1">
      <c r="A22" s="604" t="s">
        <v>1047</v>
      </c>
      <c r="B22" s="629">
        <v>631</v>
      </c>
      <c r="C22" s="630">
        <v>11.158267020335986</v>
      </c>
      <c r="D22" s="497">
        <v>7.8339257403432274</v>
      </c>
      <c r="E22" s="629">
        <v>950</v>
      </c>
      <c r="F22" s="630">
        <v>11.4</v>
      </c>
      <c r="G22" s="497">
        <v>11.7</v>
      </c>
    </row>
    <row r="23" spans="1:7" ht="22.95" customHeight="1">
      <c r="A23" s="77" t="s">
        <v>1004</v>
      </c>
      <c r="B23" s="628">
        <v>102</v>
      </c>
      <c r="C23" s="72">
        <v>1.8037135278514589</v>
      </c>
      <c r="D23" s="70">
        <v>1.2663398185657833</v>
      </c>
      <c r="E23" s="628">
        <v>135</v>
      </c>
      <c r="F23" s="72">
        <v>1.6</v>
      </c>
      <c r="G23" s="70">
        <v>1.6</v>
      </c>
    </row>
    <row r="24" spans="1:7" ht="22.95" customHeight="1">
      <c r="A24" s="77" t="s">
        <v>890</v>
      </c>
      <c r="B24" s="628">
        <v>164</v>
      </c>
      <c r="C24" s="72">
        <v>2.9000884173297967</v>
      </c>
      <c r="D24" s="70">
        <v>2.0360757867136123</v>
      </c>
      <c r="E24" s="628">
        <v>238</v>
      </c>
      <c r="F24" s="72">
        <v>2.8</v>
      </c>
      <c r="G24" s="70">
        <v>2.9</v>
      </c>
    </row>
    <row r="25" spans="1:7" ht="22.95" customHeight="1">
      <c r="A25" s="77" t="s">
        <v>1048</v>
      </c>
      <c r="B25" s="628">
        <v>418</v>
      </c>
      <c r="C25" s="72">
        <v>7.3916887709991164</v>
      </c>
      <c r="D25" s="70">
        <v>5.1895102368676209</v>
      </c>
      <c r="E25" s="628">
        <v>678</v>
      </c>
      <c r="F25" s="72">
        <v>8.1999999999999993</v>
      </c>
      <c r="G25" s="70">
        <v>8.3000000000000007</v>
      </c>
    </row>
    <row r="26" spans="1:7" ht="22.95" customHeight="1">
      <c r="A26" s="604" t="s">
        <v>1049</v>
      </c>
      <c r="B26" s="629">
        <v>121</v>
      </c>
      <c r="C26" s="630">
        <v>2.1396993810786915</v>
      </c>
      <c r="D26" s="497">
        <v>1.5022266475143116</v>
      </c>
      <c r="E26" s="629">
        <v>197</v>
      </c>
      <c r="F26" s="630">
        <v>2.2999999999999998</v>
      </c>
      <c r="G26" s="497">
        <v>2.4</v>
      </c>
    </row>
    <row r="27" spans="1:7" ht="22.95" customHeight="1">
      <c r="A27" s="77" t="s">
        <v>607</v>
      </c>
      <c r="B27" s="628">
        <v>85</v>
      </c>
      <c r="C27" s="72">
        <v>1.5030946065428823</v>
      </c>
      <c r="D27" s="70">
        <v>1.0552831821381528</v>
      </c>
      <c r="E27" s="628">
        <v>108</v>
      </c>
      <c r="F27" s="72">
        <v>1.3</v>
      </c>
      <c r="G27" s="70">
        <v>1.3</v>
      </c>
    </row>
    <row r="28" spans="1:7" ht="22.95" customHeight="1">
      <c r="A28" s="77" t="s">
        <v>1008</v>
      </c>
      <c r="B28" s="628">
        <v>151</v>
      </c>
      <c r="C28" s="72">
        <v>2.6702033598585322</v>
      </c>
      <c r="D28" s="70">
        <v>1.8746795353277772</v>
      </c>
      <c r="E28" s="628">
        <v>271</v>
      </c>
      <c r="F28" s="72">
        <v>3.2</v>
      </c>
      <c r="G28" s="70">
        <v>3.3</v>
      </c>
    </row>
    <row r="29" spans="1:7" ht="17.399999999999999" customHeight="1">
      <c r="A29" s="604" t="s">
        <v>1050</v>
      </c>
      <c r="B29" s="629">
        <v>55</v>
      </c>
      <c r="C29" s="630">
        <v>0.97259062776304162</v>
      </c>
      <c r="D29" s="497">
        <v>0.68283029432468711</v>
      </c>
      <c r="E29" s="629">
        <v>86</v>
      </c>
      <c r="F29" s="630">
        <v>1</v>
      </c>
      <c r="G29" s="497">
        <v>1.1000000000000001</v>
      </c>
    </row>
    <row r="30" spans="1:7" ht="17.399999999999999" customHeight="1">
      <c r="A30" s="604" t="s">
        <v>1051</v>
      </c>
      <c r="B30" s="629">
        <v>91</v>
      </c>
      <c r="C30" s="630">
        <v>1.6091954022988506</v>
      </c>
      <c r="D30" s="497">
        <v>1.1297737597008459</v>
      </c>
      <c r="E30" s="629">
        <v>173</v>
      </c>
      <c r="F30" s="630">
        <v>2</v>
      </c>
      <c r="G30" s="497">
        <v>2.1</v>
      </c>
    </row>
    <row r="31" spans="1:7" ht="17.399999999999999" customHeight="1">
      <c r="A31" s="604" t="s">
        <v>1052</v>
      </c>
      <c r="B31" s="629">
        <v>5</v>
      </c>
      <c r="C31" s="630">
        <v>8.8417329796640132E-2</v>
      </c>
      <c r="D31" s="497">
        <v>6.2075481302244273E-2</v>
      </c>
      <c r="E31" s="629">
        <v>12</v>
      </c>
      <c r="F31" s="630">
        <v>0.1</v>
      </c>
      <c r="G31" s="497">
        <v>0.1</v>
      </c>
    </row>
    <row r="32" spans="1:7" ht="17.399999999999999" customHeight="1">
      <c r="A32" s="604" t="s">
        <v>1053</v>
      </c>
      <c r="B32" s="629">
        <v>0</v>
      </c>
      <c r="C32" s="631">
        <v>0</v>
      </c>
      <c r="D32" s="631">
        <v>0</v>
      </c>
      <c r="E32" s="629">
        <v>0</v>
      </c>
      <c r="F32" s="630">
        <v>0</v>
      </c>
      <c r="G32" s="497">
        <v>0</v>
      </c>
    </row>
    <row r="33" spans="1:7" ht="22.95" customHeight="1">
      <c r="A33" s="77" t="s">
        <v>1013</v>
      </c>
      <c r="B33" s="628">
        <v>13</v>
      </c>
      <c r="C33" s="72">
        <v>0.22988505747126436</v>
      </c>
      <c r="D33" s="497">
        <v>0.16139625138583513</v>
      </c>
      <c r="E33" s="628">
        <v>27</v>
      </c>
      <c r="F33" s="72">
        <v>0.3</v>
      </c>
      <c r="G33" s="70">
        <v>0.3</v>
      </c>
    </row>
    <row r="34" spans="1:7" ht="22.95" customHeight="1">
      <c r="A34" s="77" t="s">
        <v>1014</v>
      </c>
      <c r="B34" s="628">
        <v>1</v>
      </c>
      <c r="C34" s="72">
        <v>1.7683465959328029E-2</v>
      </c>
      <c r="D34" s="70">
        <v>1.2415096260448856E-2</v>
      </c>
      <c r="E34" s="628">
        <v>1</v>
      </c>
      <c r="F34" s="72">
        <v>0.01</v>
      </c>
      <c r="G34" s="70">
        <v>0.01</v>
      </c>
    </row>
    <row r="35" spans="1:7" ht="22.95" customHeight="1">
      <c r="A35" s="77" t="s">
        <v>1015</v>
      </c>
      <c r="B35" s="628">
        <v>0</v>
      </c>
      <c r="C35" s="72">
        <v>0</v>
      </c>
      <c r="D35" s="72">
        <v>0</v>
      </c>
      <c r="E35" s="628">
        <v>0</v>
      </c>
      <c r="F35" s="72">
        <v>0</v>
      </c>
      <c r="G35" s="70">
        <v>0</v>
      </c>
    </row>
    <row r="36" spans="1:7" ht="22.95" customHeight="1">
      <c r="A36" s="77" t="s">
        <v>985</v>
      </c>
      <c r="B36" s="628">
        <v>152</v>
      </c>
      <c r="C36" s="72">
        <v>2.6878868258178605</v>
      </c>
      <c r="D36" s="70">
        <v>1.8870946315882262</v>
      </c>
      <c r="E36" s="628">
        <v>231</v>
      </c>
      <c r="F36" s="72">
        <v>2.8</v>
      </c>
      <c r="G36" s="70">
        <v>2.8</v>
      </c>
    </row>
    <row r="37" spans="1:7">
      <c r="B37" s="632"/>
      <c r="C37" s="632"/>
      <c r="D37" s="632"/>
      <c r="E37" s="632"/>
      <c r="G37" s="632"/>
    </row>
  </sheetData>
  <mergeCells count="6">
    <mergeCell ref="A1:G1"/>
    <mergeCell ref="A2:G2"/>
    <mergeCell ref="A3:G3"/>
    <mergeCell ref="A4:A5"/>
    <mergeCell ref="B4:D4"/>
    <mergeCell ref="E4:G4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6"/>
  <sheetViews>
    <sheetView zoomScaleNormal="100" workbookViewId="0">
      <selection activeCell="J35" sqref="J35"/>
    </sheetView>
  </sheetViews>
  <sheetFormatPr defaultColWidth="9.109375" defaultRowHeight="15.6"/>
  <cols>
    <col min="1" max="1" width="69.109375" style="635" customWidth="1"/>
    <col min="2" max="2" width="11" style="634" customWidth="1"/>
    <col min="3" max="3" width="10.109375" style="634" customWidth="1"/>
    <col min="4" max="16384" width="9.109375" style="634"/>
  </cols>
  <sheetData>
    <row r="1" spans="1:4" ht="21" customHeight="1">
      <c r="A1" s="1261" t="s">
        <v>1054</v>
      </c>
      <c r="B1" s="1261"/>
      <c r="C1" s="1261"/>
      <c r="D1" s="1261"/>
    </row>
    <row r="2" spans="1:4" ht="9.6" customHeight="1"/>
    <row r="3" spans="1:4" ht="20.399999999999999" customHeight="1">
      <c r="A3" s="79" t="s">
        <v>1055</v>
      </c>
      <c r="B3" s="636">
        <v>2018</v>
      </c>
      <c r="C3" s="636">
        <v>2019</v>
      </c>
      <c r="D3" s="636">
        <v>2020</v>
      </c>
    </row>
    <row r="4" spans="1:4" ht="30" customHeight="1">
      <c r="A4" s="81" t="s">
        <v>1056</v>
      </c>
      <c r="B4" s="637">
        <v>445</v>
      </c>
      <c r="C4" s="637">
        <v>432.5</v>
      </c>
      <c r="D4" s="100">
        <v>392.75</v>
      </c>
    </row>
    <row r="5" spans="1:4" ht="30" customHeight="1">
      <c r="A5" s="81" t="s">
        <v>1057</v>
      </c>
      <c r="B5" s="638">
        <v>304</v>
      </c>
      <c r="C5" s="637">
        <v>310.5</v>
      </c>
      <c r="D5" s="100">
        <v>315.25</v>
      </c>
    </row>
    <row r="6" spans="1:4" ht="30" customHeight="1">
      <c r="A6" s="81" t="s">
        <v>1058</v>
      </c>
      <c r="B6" s="98">
        <v>261</v>
      </c>
      <c r="C6" s="639">
        <v>266</v>
      </c>
      <c r="D6" s="100">
        <v>267</v>
      </c>
    </row>
    <row r="7" spans="1:4" ht="30" customHeight="1">
      <c r="A7" s="81" t="s">
        <v>1059</v>
      </c>
      <c r="B7" s="638">
        <v>13.5</v>
      </c>
      <c r="C7" s="637">
        <v>13.5</v>
      </c>
      <c r="D7" s="100">
        <v>13.4</v>
      </c>
    </row>
    <row r="8" spans="1:4" ht="30" customHeight="1">
      <c r="A8" s="81" t="s">
        <v>1060</v>
      </c>
      <c r="B8" s="519">
        <v>1349715</v>
      </c>
      <c r="C8" s="519">
        <v>1254348</v>
      </c>
      <c r="D8" s="100">
        <v>975999</v>
      </c>
    </row>
    <row r="9" spans="1:4" ht="30" customHeight="1">
      <c r="A9" s="640" t="s">
        <v>1061</v>
      </c>
      <c r="B9" s="638">
        <v>7</v>
      </c>
      <c r="C9" s="638">
        <v>6.4</v>
      </c>
      <c r="D9" s="100">
        <v>4.9000000000000004</v>
      </c>
    </row>
    <row r="10" spans="1:4" ht="30" customHeight="1">
      <c r="A10" s="640" t="s">
        <v>1062</v>
      </c>
      <c r="B10" s="638">
        <v>53.9</v>
      </c>
      <c r="C10" s="638">
        <v>51.5</v>
      </c>
      <c r="D10" s="100">
        <v>44.5</v>
      </c>
    </row>
    <row r="11" spans="1:4" ht="30" customHeight="1">
      <c r="A11" s="641" t="s">
        <v>1063</v>
      </c>
      <c r="B11" s="98">
        <v>828</v>
      </c>
      <c r="C11" s="98">
        <v>825</v>
      </c>
      <c r="D11" s="100">
        <v>647</v>
      </c>
    </row>
    <row r="12" spans="1:4" ht="42" customHeight="1">
      <c r="A12" s="642" t="s">
        <v>1064</v>
      </c>
      <c r="B12" s="98">
        <v>42.8</v>
      </c>
      <c r="C12" s="98">
        <v>41.9</v>
      </c>
      <c r="D12" s="100">
        <v>32.4</v>
      </c>
    </row>
    <row r="13" spans="1:4" ht="31.2" customHeight="1">
      <c r="A13" s="642" t="s">
        <v>1065</v>
      </c>
      <c r="B13" s="98">
        <v>8.6999999999999993</v>
      </c>
      <c r="C13" s="98">
        <v>8.4</v>
      </c>
      <c r="D13" s="100">
        <v>9.9</v>
      </c>
    </row>
    <row r="14" spans="1:4" ht="31.2" customHeight="1">
      <c r="A14" s="641" t="s">
        <v>1066</v>
      </c>
      <c r="B14" s="98">
        <v>313.60000000000002</v>
      </c>
      <c r="C14" s="98">
        <v>309.8</v>
      </c>
      <c r="D14" s="100">
        <v>314.7</v>
      </c>
    </row>
    <row r="15" spans="1:4" ht="31.2" customHeight="1">
      <c r="A15" s="81" t="s">
        <v>1067</v>
      </c>
      <c r="B15" s="643">
        <v>178</v>
      </c>
      <c r="C15" s="98">
        <v>176</v>
      </c>
      <c r="D15" s="100">
        <v>147</v>
      </c>
    </row>
    <row r="16" spans="1:4" ht="42" customHeight="1">
      <c r="A16" s="642" t="s">
        <v>1068</v>
      </c>
      <c r="B16" s="643">
        <v>9.1999999999999993</v>
      </c>
      <c r="C16" s="98">
        <v>8.9</v>
      </c>
      <c r="D16" s="100">
        <v>7.4</v>
      </c>
    </row>
    <row r="17" spans="1:4" ht="30.6" customHeight="1">
      <c r="A17" s="81" t="s">
        <v>1069</v>
      </c>
      <c r="B17" s="151">
        <v>6.8</v>
      </c>
      <c r="C17" s="98">
        <v>6.2</v>
      </c>
      <c r="D17" s="100">
        <v>7.5</v>
      </c>
    </row>
    <row r="18" spans="1:4" ht="42" customHeight="1">
      <c r="A18" s="644" t="s">
        <v>1070</v>
      </c>
      <c r="B18" s="151">
        <v>8.8000000000000007</v>
      </c>
      <c r="C18" s="98">
        <v>9.6</v>
      </c>
      <c r="D18" s="100">
        <v>11.2</v>
      </c>
    </row>
    <row r="19" spans="1:4" ht="31.2" customHeight="1">
      <c r="A19" s="81" t="s">
        <v>1071</v>
      </c>
      <c r="B19" s="643">
        <v>323.2</v>
      </c>
      <c r="C19" s="98">
        <v>323.8</v>
      </c>
      <c r="D19" s="100">
        <v>320.3</v>
      </c>
    </row>
    <row r="20" spans="1:4" ht="42" customHeight="1">
      <c r="A20" s="641" t="s">
        <v>1072</v>
      </c>
      <c r="B20" s="643">
        <v>650</v>
      </c>
      <c r="C20" s="98">
        <v>649</v>
      </c>
      <c r="D20" s="100">
        <v>544</v>
      </c>
    </row>
    <row r="21" spans="1:4" ht="42" customHeight="1">
      <c r="A21" s="642" t="s">
        <v>1073</v>
      </c>
      <c r="B21" s="643">
        <v>33.6</v>
      </c>
      <c r="C21" s="98">
        <v>32.9</v>
      </c>
      <c r="D21" s="100">
        <v>27.3</v>
      </c>
    </row>
    <row r="22" spans="1:4" ht="42" customHeight="1">
      <c r="A22" s="642" t="s">
        <v>1074</v>
      </c>
      <c r="B22" s="643">
        <v>8.6</v>
      </c>
      <c r="C22" s="151">
        <v>8</v>
      </c>
      <c r="D22" s="100">
        <v>9.1</v>
      </c>
    </row>
    <row r="23" spans="1:4" ht="31.2" customHeight="1">
      <c r="A23" s="641" t="s">
        <v>1075</v>
      </c>
      <c r="B23" s="643">
        <v>311.10000000000002</v>
      </c>
      <c r="C23" s="643">
        <v>307.89999999999998</v>
      </c>
      <c r="D23" s="100">
        <v>322.8</v>
      </c>
    </row>
    <row r="24" spans="1:4" ht="31.2" customHeight="1">
      <c r="A24" s="641" t="s">
        <v>1076</v>
      </c>
      <c r="B24" s="643">
        <v>163</v>
      </c>
      <c r="C24" s="98">
        <v>163</v>
      </c>
      <c r="D24" s="100">
        <v>95</v>
      </c>
    </row>
    <row r="25" spans="1:4" ht="42" customHeight="1">
      <c r="A25" s="642" t="s">
        <v>1077</v>
      </c>
      <c r="B25" s="151">
        <v>7</v>
      </c>
      <c r="C25" s="98">
        <v>6.3</v>
      </c>
      <c r="D25" s="100">
        <v>7.6</v>
      </c>
    </row>
    <row r="26" spans="1:4" ht="30.6" customHeight="1">
      <c r="A26" s="641" t="s">
        <v>1078</v>
      </c>
      <c r="B26" s="643">
        <v>271.5</v>
      </c>
      <c r="C26" s="98">
        <v>287.89999999999998</v>
      </c>
      <c r="D26" s="100">
        <v>330.4</v>
      </c>
    </row>
  </sheetData>
  <mergeCells count="1">
    <mergeCell ref="A1:D1"/>
  </mergeCells>
  <printOptions horizontalCentered="1"/>
  <pageMargins left="0.59055118110236215" right="0.59055118110236215" top="0.39370078740157483" bottom="0.78740157480314965" header="0" footer="0"/>
  <pageSetup paperSize="9" scale="92" orientation="portrait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>
  <dimension ref="A1:C14"/>
  <sheetViews>
    <sheetView zoomScaleNormal="100" workbookViewId="0">
      <selection activeCell="J35" sqref="J35"/>
    </sheetView>
  </sheetViews>
  <sheetFormatPr defaultColWidth="9.109375" defaultRowHeight="15.6"/>
  <cols>
    <col min="1" max="1" width="69.109375" style="635" customWidth="1"/>
    <col min="2" max="16384" width="9.109375" style="634"/>
  </cols>
  <sheetData>
    <row r="1" spans="1:3" ht="42.6" customHeight="1">
      <c r="A1" s="1262" t="s">
        <v>1079</v>
      </c>
      <c r="B1" s="1262"/>
      <c r="C1" s="1262"/>
    </row>
    <row r="2" spans="1:3" ht="31.2" customHeight="1">
      <c r="A2" s="79" t="s">
        <v>1055</v>
      </c>
      <c r="B2" s="636">
        <v>2019</v>
      </c>
      <c r="C2" s="636">
        <v>2020</v>
      </c>
    </row>
    <row r="3" spans="1:3" ht="45" customHeight="1">
      <c r="A3" s="645" t="s">
        <v>1080</v>
      </c>
      <c r="B3" s="98">
        <v>50.25</v>
      </c>
      <c r="C3" s="638">
        <v>52</v>
      </c>
    </row>
    <row r="4" spans="1:3" ht="45" customHeight="1">
      <c r="A4" s="645" t="s">
        <v>1081</v>
      </c>
      <c r="B4" s="98">
        <v>35.25</v>
      </c>
      <c r="C4" s="100">
        <v>38.25</v>
      </c>
    </row>
    <row r="5" spans="1:3" ht="45" customHeight="1">
      <c r="A5" s="645" t="s">
        <v>1082</v>
      </c>
      <c r="B5" s="98">
        <v>32</v>
      </c>
      <c r="C5" s="100">
        <v>32</v>
      </c>
    </row>
    <row r="6" spans="1:3" ht="45" customHeight="1">
      <c r="A6" s="645" t="s">
        <v>1083</v>
      </c>
      <c r="B6" s="638">
        <v>31.1</v>
      </c>
      <c r="C6" s="98">
        <v>34.5</v>
      </c>
    </row>
    <row r="7" spans="1:3" ht="45" customHeight="1">
      <c r="A7" s="644" t="s">
        <v>1084</v>
      </c>
      <c r="B7" s="643">
        <v>49</v>
      </c>
      <c r="C7" s="100">
        <v>47</v>
      </c>
    </row>
    <row r="8" spans="1:3" ht="39.6" customHeight="1">
      <c r="A8" s="642" t="s">
        <v>1085</v>
      </c>
      <c r="B8" s="643">
        <v>47.6</v>
      </c>
      <c r="C8" s="98">
        <v>50.6</v>
      </c>
    </row>
    <row r="9" spans="1:3" ht="45" customHeight="1">
      <c r="A9" s="81" t="s">
        <v>1069</v>
      </c>
      <c r="B9" s="643">
        <v>1.4</v>
      </c>
      <c r="C9" s="100">
        <v>1.2</v>
      </c>
    </row>
    <row r="10" spans="1:3" ht="45" customHeight="1">
      <c r="A10" s="644" t="s">
        <v>1086</v>
      </c>
      <c r="B10" s="643">
        <v>14.9</v>
      </c>
      <c r="C10" s="100">
        <v>19.8</v>
      </c>
    </row>
    <row r="11" spans="1:3" ht="45" customHeight="1">
      <c r="A11" s="644" t="s">
        <v>1087</v>
      </c>
      <c r="B11" s="643">
        <v>332.8</v>
      </c>
      <c r="C11" s="100">
        <v>332.6</v>
      </c>
    </row>
    <row r="12" spans="1:3" ht="45" customHeight="1">
      <c r="A12" s="642" t="s">
        <v>1088</v>
      </c>
      <c r="B12" s="643">
        <v>23</v>
      </c>
      <c r="C12" s="100">
        <v>22</v>
      </c>
    </row>
    <row r="13" spans="1:3" ht="45" customHeight="1">
      <c r="A13" s="641" t="s">
        <v>1089</v>
      </c>
      <c r="B13" s="643">
        <v>8.5</v>
      </c>
      <c r="C13" s="100">
        <v>10.7</v>
      </c>
    </row>
    <row r="14" spans="1:3" ht="45" customHeight="1">
      <c r="A14" s="641" t="s">
        <v>1090</v>
      </c>
      <c r="B14" s="643">
        <v>299.7</v>
      </c>
      <c r="C14" s="100">
        <v>321.60000000000002</v>
      </c>
    </row>
  </sheetData>
  <mergeCells count="1">
    <mergeCell ref="A1:C1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9"/>
  <sheetViews>
    <sheetView zoomScaleNormal="100" workbookViewId="0">
      <selection activeCell="D16" sqref="D16"/>
    </sheetView>
  </sheetViews>
  <sheetFormatPr defaultColWidth="9.109375" defaultRowHeight="13.2"/>
  <cols>
    <col min="1" max="1" width="42.109375" style="42" customWidth="1"/>
    <col min="2" max="4" width="15.44140625" style="42" customWidth="1"/>
    <col min="5" max="16384" width="9.109375" style="42"/>
  </cols>
  <sheetData>
    <row r="1" spans="1:5" ht="33.6" customHeight="1">
      <c r="A1" s="1002" t="s">
        <v>86</v>
      </c>
      <c r="B1" s="1002"/>
      <c r="C1" s="1002"/>
      <c r="D1" s="1002"/>
    </row>
    <row r="2" spans="1:5" ht="33" customHeight="1">
      <c r="A2" s="1003" t="s">
        <v>87</v>
      </c>
      <c r="B2" s="1003"/>
      <c r="C2" s="1003"/>
      <c r="D2" s="1003"/>
    </row>
    <row r="3" spans="1:5" s="43" customFormat="1" ht="30" customHeight="1">
      <c r="A3" s="1004" t="s">
        <v>88</v>
      </c>
      <c r="B3" s="1004" t="s">
        <v>89</v>
      </c>
      <c r="C3" s="1004"/>
      <c r="D3" s="1004"/>
    </row>
    <row r="4" spans="1:5" s="43" customFormat="1" ht="13.8">
      <c r="A4" s="1004"/>
      <c r="B4" s="1005" t="s">
        <v>90</v>
      </c>
      <c r="C4" s="1007" t="s">
        <v>91</v>
      </c>
      <c r="D4" s="1008"/>
      <c r="E4" s="44"/>
    </row>
    <row r="5" spans="1:5" s="43" customFormat="1" ht="13.8">
      <c r="A5" s="1004"/>
      <c r="B5" s="1006"/>
      <c r="C5" s="45" t="s">
        <v>92</v>
      </c>
      <c r="D5" s="46" t="s">
        <v>93</v>
      </c>
      <c r="E5" s="44"/>
    </row>
    <row r="6" spans="1:5" s="51" customFormat="1" ht="24.6" customHeight="1">
      <c r="A6" s="47" t="s">
        <v>94</v>
      </c>
      <c r="B6" s="48">
        <v>1018624</v>
      </c>
      <c r="C6" s="49">
        <v>792070</v>
      </c>
      <c r="D6" s="49">
        <v>226554</v>
      </c>
      <c r="E6" s="50"/>
    </row>
    <row r="7" spans="1:5" s="51" customFormat="1" ht="19.2" customHeight="1">
      <c r="A7" s="52" t="s">
        <v>95</v>
      </c>
      <c r="B7" s="48">
        <v>493256</v>
      </c>
      <c r="C7" s="49">
        <v>493256</v>
      </c>
      <c r="D7" s="49">
        <v>0</v>
      </c>
      <c r="E7" s="50"/>
    </row>
    <row r="8" spans="1:5" s="51" customFormat="1" ht="19.2" customHeight="1">
      <c r="A8" s="53" t="s">
        <v>96</v>
      </c>
      <c r="B8" s="54">
        <v>493256</v>
      </c>
      <c r="C8" s="55">
        <v>493256</v>
      </c>
      <c r="D8" s="55">
        <v>0</v>
      </c>
      <c r="E8" s="50"/>
    </row>
    <row r="9" spans="1:5" s="51" customFormat="1" ht="19.2" customHeight="1">
      <c r="A9" s="56" t="s">
        <v>97</v>
      </c>
      <c r="B9" s="54"/>
      <c r="C9" s="55"/>
      <c r="D9" s="55"/>
      <c r="E9" s="50"/>
    </row>
    <row r="10" spans="1:5" s="51" customFormat="1" ht="19.2" customHeight="1">
      <c r="A10" s="53" t="s">
        <v>98</v>
      </c>
      <c r="B10" s="54">
        <v>180918</v>
      </c>
      <c r="C10" s="54">
        <v>180918</v>
      </c>
      <c r="D10" s="55">
        <v>0</v>
      </c>
      <c r="E10" s="50"/>
    </row>
    <row r="11" spans="1:5" s="51" customFormat="1" ht="19.2" customHeight="1">
      <c r="A11" s="53" t="s">
        <v>99</v>
      </c>
      <c r="B11" s="54">
        <v>177615</v>
      </c>
      <c r="C11" s="54">
        <v>177615</v>
      </c>
      <c r="D11" s="55">
        <v>0</v>
      </c>
      <c r="E11" s="50"/>
    </row>
    <row r="12" spans="1:5" s="51" customFormat="1" ht="19.2" customHeight="1">
      <c r="A12" s="53" t="s">
        <v>100</v>
      </c>
      <c r="B12" s="54">
        <v>134723</v>
      </c>
      <c r="C12" s="54">
        <v>134723</v>
      </c>
      <c r="D12" s="55">
        <v>0</v>
      </c>
      <c r="E12" s="50"/>
    </row>
    <row r="13" spans="1:5" s="51" customFormat="1" ht="19.2" customHeight="1">
      <c r="A13" s="52" t="s">
        <v>101</v>
      </c>
      <c r="B13" s="48">
        <v>32813</v>
      </c>
      <c r="C13" s="49">
        <v>6401</v>
      </c>
      <c r="D13" s="49">
        <v>26412</v>
      </c>
      <c r="E13" s="50"/>
    </row>
    <row r="14" spans="1:5" s="51" customFormat="1" ht="19.2" customHeight="1">
      <c r="A14" s="53" t="s">
        <v>102</v>
      </c>
      <c r="B14" s="54">
        <v>6401</v>
      </c>
      <c r="C14" s="55">
        <v>6401</v>
      </c>
      <c r="D14" s="55">
        <v>0</v>
      </c>
      <c r="E14" s="50"/>
    </row>
    <row r="15" spans="1:5" s="51" customFormat="1" ht="19.2" customHeight="1">
      <c r="A15" s="52" t="s">
        <v>103</v>
      </c>
      <c r="B15" s="48">
        <v>37406</v>
      </c>
      <c r="C15" s="49">
        <v>35867</v>
      </c>
      <c r="D15" s="49">
        <v>1539</v>
      </c>
      <c r="E15" s="50"/>
    </row>
    <row r="16" spans="1:5" s="51" customFormat="1" ht="19.2" customHeight="1">
      <c r="A16" s="53" t="s">
        <v>104</v>
      </c>
      <c r="B16" s="54">
        <v>33946</v>
      </c>
      <c r="C16" s="55">
        <v>33946</v>
      </c>
      <c r="D16" s="55">
        <v>0</v>
      </c>
      <c r="E16" s="50"/>
    </row>
    <row r="17" spans="1:5" s="51" customFormat="1" ht="19.2" customHeight="1">
      <c r="A17" s="53" t="s">
        <v>105</v>
      </c>
      <c r="B17" s="54">
        <v>1921</v>
      </c>
      <c r="C17" s="54">
        <v>1921</v>
      </c>
      <c r="D17" s="55">
        <v>0</v>
      </c>
      <c r="E17" s="50"/>
    </row>
    <row r="18" spans="1:5" s="51" customFormat="1" ht="19.2" customHeight="1">
      <c r="A18" s="52" t="s">
        <v>106</v>
      </c>
      <c r="B18" s="48">
        <v>29169</v>
      </c>
      <c r="C18" s="49">
        <v>13353</v>
      </c>
      <c r="D18" s="49">
        <v>15816</v>
      </c>
      <c r="E18" s="50"/>
    </row>
    <row r="19" spans="1:5" s="51" customFormat="1" ht="19.2" customHeight="1">
      <c r="A19" s="53" t="s">
        <v>107</v>
      </c>
      <c r="B19" s="54">
        <v>13353</v>
      </c>
      <c r="C19" s="55">
        <v>13353</v>
      </c>
      <c r="D19" s="55">
        <v>0</v>
      </c>
      <c r="E19" s="50"/>
    </row>
    <row r="20" spans="1:5" s="51" customFormat="1" ht="19.2" customHeight="1">
      <c r="A20" s="52" t="s">
        <v>108</v>
      </c>
      <c r="B20" s="48">
        <v>71241</v>
      </c>
      <c r="C20" s="49">
        <v>19670</v>
      </c>
      <c r="D20" s="49">
        <v>51571</v>
      </c>
      <c r="E20" s="50"/>
    </row>
    <row r="21" spans="1:5" s="51" customFormat="1" ht="19.2" customHeight="1">
      <c r="A21" s="53" t="s">
        <v>109</v>
      </c>
      <c r="B21" s="54">
        <v>19670</v>
      </c>
      <c r="C21" s="55">
        <v>19670</v>
      </c>
      <c r="D21" s="55">
        <v>0</v>
      </c>
      <c r="E21" s="50"/>
    </row>
    <row r="22" spans="1:5" s="51" customFormat="1" ht="19.2" customHeight="1">
      <c r="A22" s="52" t="s">
        <v>110</v>
      </c>
      <c r="B22" s="48">
        <v>37172</v>
      </c>
      <c r="C22" s="48">
        <v>28177</v>
      </c>
      <c r="D22" s="49">
        <v>8995</v>
      </c>
      <c r="E22" s="50"/>
    </row>
    <row r="23" spans="1:5" s="51" customFormat="1" ht="19.2" customHeight="1">
      <c r="A23" s="57" t="s">
        <v>111</v>
      </c>
      <c r="B23" s="54">
        <v>28177</v>
      </c>
      <c r="C23" s="54">
        <v>28177</v>
      </c>
      <c r="D23" s="55">
        <v>0</v>
      </c>
      <c r="E23" s="50"/>
    </row>
    <row r="24" spans="1:5" s="51" customFormat="1" ht="19.2" customHeight="1">
      <c r="A24" s="52" t="s">
        <v>112</v>
      </c>
      <c r="B24" s="48">
        <v>39561</v>
      </c>
      <c r="C24" s="49">
        <v>17296</v>
      </c>
      <c r="D24" s="49">
        <v>22265</v>
      </c>
      <c r="E24" s="50"/>
    </row>
    <row r="25" spans="1:5" s="51" customFormat="1" ht="19.2" customHeight="1">
      <c r="A25" s="57" t="s">
        <v>113</v>
      </c>
      <c r="B25" s="54">
        <v>17296</v>
      </c>
      <c r="C25" s="55">
        <v>17296</v>
      </c>
      <c r="D25" s="49">
        <v>0</v>
      </c>
      <c r="E25" s="50"/>
    </row>
    <row r="26" spans="1:5" s="51" customFormat="1" ht="19.2" customHeight="1">
      <c r="A26" s="58" t="s">
        <v>114</v>
      </c>
      <c r="B26" s="48">
        <v>3905</v>
      </c>
      <c r="C26" s="48">
        <v>3820</v>
      </c>
      <c r="D26" s="49">
        <v>85</v>
      </c>
      <c r="E26" s="50"/>
    </row>
    <row r="27" spans="1:5" s="51" customFormat="1" ht="19.2" customHeight="1">
      <c r="A27" s="57" t="s">
        <v>115</v>
      </c>
      <c r="B27" s="54">
        <v>3820</v>
      </c>
      <c r="C27" s="54">
        <v>3820</v>
      </c>
      <c r="D27" s="55">
        <v>0</v>
      </c>
      <c r="E27" s="50"/>
    </row>
    <row r="28" spans="1:5" s="51" customFormat="1" ht="19.2" customHeight="1">
      <c r="A28" s="58" t="s">
        <v>116</v>
      </c>
      <c r="B28" s="48">
        <v>8292</v>
      </c>
      <c r="C28" s="48">
        <v>8104</v>
      </c>
      <c r="D28" s="49">
        <v>188</v>
      </c>
      <c r="E28" s="50"/>
    </row>
    <row r="29" spans="1:5" s="51" customFormat="1" ht="19.2" customHeight="1">
      <c r="A29" s="59" t="s">
        <v>117</v>
      </c>
      <c r="B29" s="54">
        <v>8104</v>
      </c>
      <c r="C29" s="54">
        <v>8104</v>
      </c>
      <c r="D29" s="55">
        <v>0</v>
      </c>
      <c r="E29" s="50"/>
    </row>
    <row r="30" spans="1:5" s="51" customFormat="1" ht="19.2" customHeight="1">
      <c r="A30" s="52" t="s">
        <v>118</v>
      </c>
      <c r="B30" s="48">
        <v>11498</v>
      </c>
      <c r="C30" s="49">
        <v>3049</v>
      </c>
      <c r="D30" s="49">
        <v>8449</v>
      </c>
      <c r="E30" s="50"/>
    </row>
    <row r="31" spans="1:5" s="51" customFormat="1" ht="19.2" customHeight="1">
      <c r="A31" s="53" t="s">
        <v>119</v>
      </c>
      <c r="B31" s="54">
        <v>3049</v>
      </c>
      <c r="C31" s="55">
        <v>3049</v>
      </c>
      <c r="D31" s="49">
        <v>0</v>
      </c>
      <c r="E31" s="50"/>
    </row>
    <row r="32" spans="1:5" s="51" customFormat="1" ht="19.2" customHeight="1">
      <c r="A32" s="52" t="s">
        <v>120</v>
      </c>
      <c r="B32" s="48">
        <v>18230</v>
      </c>
      <c r="C32" s="49">
        <v>10765</v>
      </c>
      <c r="D32" s="49">
        <v>7465</v>
      </c>
      <c r="E32" s="50"/>
    </row>
    <row r="33" spans="1:5" s="51" customFormat="1" ht="19.2" customHeight="1">
      <c r="A33" s="57" t="s">
        <v>121</v>
      </c>
      <c r="B33" s="54">
        <v>10765</v>
      </c>
      <c r="C33" s="55">
        <v>10765</v>
      </c>
      <c r="D33" s="49">
        <v>0</v>
      </c>
      <c r="E33" s="50"/>
    </row>
    <row r="34" spans="1:5" s="51" customFormat="1" ht="19.2" customHeight="1">
      <c r="A34" s="52" t="s">
        <v>122</v>
      </c>
      <c r="B34" s="48">
        <v>14669</v>
      </c>
      <c r="C34" s="49">
        <v>3937</v>
      </c>
      <c r="D34" s="49">
        <v>10732</v>
      </c>
      <c r="E34" s="50"/>
    </row>
    <row r="35" spans="1:5" s="51" customFormat="1" ht="19.2" customHeight="1">
      <c r="A35" s="57" t="s">
        <v>123</v>
      </c>
      <c r="B35" s="54">
        <v>3937</v>
      </c>
      <c r="C35" s="55">
        <v>3937</v>
      </c>
      <c r="D35" s="55">
        <v>0</v>
      </c>
      <c r="E35" s="50"/>
    </row>
    <row r="36" spans="1:5" s="51" customFormat="1" ht="19.2" customHeight="1">
      <c r="A36" s="52" t="s">
        <v>124</v>
      </c>
      <c r="B36" s="48">
        <v>13128</v>
      </c>
      <c r="C36" s="49">
        <v>3816</v>
      </c>
      <c r="D36" s="49">
        <v>9312</v>
      </c>
      <c r="E36" s="50"/>
    </row>
    <row r="37" spans="1:5" s="51" customFormat="1" ht="19.2" customHeight="1">
      <c r="A37" s="57" t="s">
        <v>125</v>
      </c>
      <c r="B37" s="54">
        <v>3816</v>
      </c>
      <c r="C37" s="55">
        <v>3816</v>
      </c>
      <c r="D37" s="55">
        <v>0</v>
      </c>
      <c r="E37" s="50"/>
    </row>
    <row r="38" spans="1:5" s="51" customFormat="1" ht="19.2" customHeight="1">
      <c r="A38" s="58" t="s">
        <v>126</v>
      </c>
      <c r="B38" s="48">
        <v>12573</v>
      </c>
      <c r="C38" s="48">
        <v>12573</v>
      </c>
      <c r="D38" s="49">
        <v>0</v>
      </c>
      <c r="E38" s="50"/>
    </row>
    <row r="39" spans="1:5" s="51" customFormat="1" ht="19.2" customHeight="1">
      <c r="A39" s="60" t="s">
        <v>127</v>
      </c>
      <c r="B39" s="54">
        <v>12573</v>
      </c>
      <c r="C39" s="55">
        <v>12573</v>
      </c>
      <c r="D39" s="55">
        <v>0</v>
      </c>
      <c r="E39" s="50"/>
    </row>
  </sheetData>
  <mergeCells count="6">
    <mergeCell ref="A1:D1"/>
    <mergeCell ref="A2:D2"/>
    <mergeCell ref="A3:A5"/>
    <mergeCell ref="B3:D3"/>
    <mergeCell ref="B4:B5"/>
    <mergeCell ref="C4:D4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>
  <dimension ref="A1:I47"/>
  <sheetViews>
    <sheetView zoomScaleNormal="100" workbookViewId="0">
      <selection activeCell="J35" sqref="J35"/>
    </sheetView>
  </sheetViews>
  <sheetFormatPr defaultColWidth="8.88671875" defaultRowHeight="15.6"/>
  <cols>
    <col min="1" max="1" width="38.33203125" style="634" customWidth="1"/>
    <col min="2" max="2" width="7.88671875" style="634" customWidth="1"/>
    <col min="3" max="3" width="8.109375" style="634" customWidth="1"/>
    <col min="4" max="4" width="7.109375" style="634" customWidth="1"/>
    <col min="5" max="5" width="4.44140625" style="634" customWidth="1"/>
    <col min="6" max="6" width="6.44140625" style="634" customWidth="1"/>
    <col min="7" max="7" width="8.33203125" style="634" customWidth="1"/>
    <col min="8" max="8" width="6.88671875" style="634" customWidth="1"/>
    <col min="9" max="9" width="4.6640625" style="634" customWidth="1"/>
    <col min="10" max="16384" width="8.88671875" style="634"/>
  </cols>
  <sheetData>
    <row r="1" spans="1:9">
      <c r="A1" s="988" t="s">
        <v>1091</v>
      </c>
      <c r="B1" s="988"/>
      <c r="C1" s="988"/>
      <c r="D1" s="988"/>
      <c r="E1" s="988"/>
      <c r="F1" s="988"/>
      <c r="G1" s="988"/>
      <c r="H1" s="988"/>
      <c r="I1" s="988"/>
    </row>
    <row r="2" spans="1:9" ht="9" customHeight="1"/>
    <row r="3" spans="1:9" s="646" customFormat="1" ht="20.25" customHeight="1">
      <c r="A3" s="1111" t="s">
        <v>717</v>
      </c>
      <c r="B3" s="1113">
        <v>2019</v>
      </c>
      <c r="C3" s="1114"/>
      <c r="D3" s="1114"/>
      <c r="E3" s="1115"/>
      <c r="F3" s="1113">
        <v>2020</v>
      </c>
      <c r="G3" s="1114"/>
      <c r="H3" s="1114"/>
      <c r="I3" s="1115"/>
    </row>
    <row r="4" spans="1:9" s="646" customFormat="1" ht="42.6" customHeight="1">
      <c r="A4" s="1111"/>
      <c r="B4" s="219" t="s">
        <v>1092</v>
      </c>
      <c r="C4" s="219" t="s">
        <v>1093</v>
      </c>
      <c r="D4" s="219" t="s">
        <v>1094</v>
      </c>
      <c r="E4" s="219" t="s">
        <v>1095</v>
      </c>
      <c r="F4" s="219" t="s">
        <v>1092</v>
      </c>
      <c r="G4" s="219" t="s">
        <v>1093</v>
      </c>
      <c r="H4" s="219" t="s">
        <v>1094</v>
      </c>
      <c r="I4" s="219" t="s">
        <v>1095</v>
      </c>
    </row>
    <row r="5" spans="1:9" ht="33" customHeight="1">
      <c r="A5" s="77" t="s">
        <v>575</v>
      </c>
      <c r="B5" s="647">
        <v>577</v>
      </c>
      <c r="C5" s="648">
        <f>ROUND(B5*1000/10294,1)</f>
        <v>56.1</v>
      </c>
      <c r="D5" s="208">
        <f>ROUND(B5*100/26213,1)</f>
        <v>2.2000000000000002</v>
      </c>
      <c r="E5" s="649"/>
      <c r="F5" s="647">
        <v>202</v>
      </c>
      <c r="G5" s="648">
        <f>ROUND(F5*1000/9286,1)</f>
        <v>21.8</v>
      </c>
      <c r="H5" s="208">
        <f>ROUND(F5*100/29585,1)</f>
        <v>0.7</v>
      </c>
      <c r="I5" s="649"/>
    </row>
    <row r="6" spans="1:9" ht="18" customHeight="1">
      <c r="A6" s="650" t="s">
        <v>1096</v>
      </c>
      <c r="B6" s="651">
        <v>43</v>
      </c>
      <c r="C6" s="600">
        <f t="shared" ref="C6:C29" si="0">ROUND(B6*1000/10294,1)</f>
        <v>4.2</v>
      </c>
      <c r="D6" s="600">
        <f t="shared" ref="D6:D28" si="1">ROUND(B6*100/26213,1)</f>
        <v>0.2</v>
      </c>
      <c r="E6" s="649"/>
      <c r="F6" s="651">
        <v>63</v>
      </c>
      <c r="G6" s="652">
        <f t="shared" ref="G6:G28" si="2">ROUND(F6*1000/9286,1)</f>
        <v>6.8</v>
      </c>
      <c r="H6" s="208">
        <f t="shared" ref="H6:H28" si="3">ROUND(F6*100/29585,1)</f>
        <v>0.2</v>
      </c>
      <c r="I6" s="649"/>
    </row>
    <row r="7" spans="1:9" ht="23.4" customHeight="1">
      <c r="A7" s="653" t="s">
        <v>876</v>
      </c>
      <c r="B7" s="647">
        <v>686</v>
      </c>
      <c r="C7" s="648">
        <f t="shared" si="0"/>
        <v>66.599999999999994</v>
      </c>
      <c r="D7" s="208">
        <f t="shared" si="1"/>
        <v>2.6</v>
      </c>
      <c r="E7" s="649"/>
      <c r="F7" s="647">
        <v>392</v>
      </c>
      <c r="G7" s="648">
        <f t="shared" si="2"/>
        <v>42.2</v>
      </c>
      <c r="H7" s="208">
        <f t="shared" si="3"/>
        <v>1.3</v>
      </c>
      <c r="I7" s="649"/>
    </row>
    <row r="8" spans="1:9" ht="46.8">
      <c r="A8" s="77" t="s">
        <v>1097</v>
      </c>
      <c r="B8" s="647">
        <v>514</v>
      </c>
      <c r="C8" s="648">
        <f t="shared" si="0"/>
        <v>49.9</v>
      </c>
      <c r="D8" s="208">
        <f t="shared" si="1"/>
        <v>2</v>
      </c>
      <c r="E8" s="649"/>
      <c r="F8" s="647">
        <v>253</v>
      </c>
      <c r="G8" s="648">
        <f t="shared" si="2"/>
        <v>27.2</v>
      </c>
      <c r="H8" s="208">
        <f t="shared" si="3"/>
        <v>0.9</v>
      </c>
      <c r="I8" s="649"/>
    </row>
    <row r="9" spans="1:9" ht="18" customHeight="1">
      <c r="A9" s="269" t="s">
        <v>1098</v>
      </c>
      <c r="B9" s="651">
        <v>156</v>
      </c>
      <c r="C9" s="600">
        <f t="shared" si="0"/>
        <v>15.2</v>
      </c>
      <c r="D9" s="600">
        <f t="shared" si="1"/>
        <v>0.6</v>
      </c>
      <c r="E9" s="649"/>
      <c r="F9" s="651">
        <v>251</v>
      </c>
      <c r="G9" s="652">
        <f t="shared" si="2"/>
        <v>27</v>
      </c>
      <c r="H9" s="208">
        <f t="shared" si="3"/>
        <v>0.8</v>
      </c>
      <c r="I9" s="649"/>
    </row>
    <row r="10" spans="1:9" ht="46.8">
      <c r="A10" s="77" t="s">
        <v>1099</v>
      </c>
      <c r="B10" s="647">
        <v>153</v>
      </c>
      <c r="C10" s="648">
        <f t="shared" si="0"/>
        <v>14.9</v>
      </c>
      <c r="D10" s="208">
        <f t="shared" si="1"/>
        <v>0.6</v>
      </c>
      <c r="E10" s="649"/>
      <c r="F10" s="647">
        <v>99</v>
      </c>
      <c r="G10" s="648">
        <f t="shared" si="2"/>
        <v>10.7</v>
      </c>
      <c r="H10" s="208">
        <f t="shared" si="3"/>
        <v>0.3</v>
      </c>
      <c r="I10" s="649"/>
    </row>
    <row r="11" spans="1:9" ht="16.2" customHeight="1">
      <c r="A11" s="269" t="s">
        <v>1100</v>
      </c>
      <c r="B11" s="651">
        <v>24</v>
      </c>
      <c r="C11" s="600">
        <f t="shared" si="0"/>
        <v>2.2999999999999998</v>
      </c>
      <c r="D11" s="600">
        <f t="shared" si="1"/>
        <v>0.1</v>
      </c>
      <c r="E11" s="649"/>
      <c r="F11" s="651">
        <v>34</v>
      </c>
      <c r="G11" s="652">
        <f t="shared" si="2"/>
        <v>3.7</v>
      </c>
      <c r="H11" s="208">
        <f t="shared" si="3"/>
        <v>0.1</v>
      </c>
      <c r="I11" s="649"/>
    </row>
    <row r="12" spans="1:9" ht="16.2" customHeight="1">
      <c r="A12" s="269" t="s">
        <v>1101</v>
      </c>
      <c r="B12" s="651">
        <v>1</v>
      </c>
      <c r="C12" s="600">
        <f t="shared" si="0"/>
        <v>0.1</v>
      </c>
      <c r="D12" s="600">
        <f t="shared" si="1"/>
        <v>0</v>
      </c>
      <c r="E12" s="649"/>
      <c r="F12" s="651">
        <v>0</v>
      </c>
      <c r="G12" s="652">
        <f t="shared" si="2"/>
        <v>0</v>
      </c>
      <c r="H12" s="208">
        <f t="shared" si="3"/>
        <v>0</v>
      </c>
      <c r="I12" s="649"/>
    </row>
    <row r="13" spans="1:9" ht="16.2" customHeight="1">
      <c r="A13" s="269" t="s">
        <v>1102</v>
      </c>
      <c r="B13" s="651">
        <v>2</v>
      </c>
      <c r="C13" s="600">
        <f t="shared" si="0"/>
        <v>0.2</v>
      </c>
      <c r="D13" s="600">
        <f t="shared" si="1"/>
        <v>0</v>
      </c>
      <c r="E13" s="649"/>
      <c r="F13" s="651">
        <v>0</v>
      </c>
      <c r="G13" s="652">
        <f t="shared" si="2"/>
        <v>0</v>
      </c>
      <c r="H13" s="208">
        <f t="shared" si="3"/>
        <v>0</v>
      </c>
      <c r="I13" s="649"/>
    </row>
    <row r="14" spans="1:9" ht="39" customHeight="1">
      <c r="A14" s="77" t="s">
        <v>1103</v>
      </c>
      <c r="B14" s="647">
        <v>1931</v>
      </c>
      <c r="C14" s="648">
        <f t="shared" si="0"/>
        <v>187.6</v>
      </c>
      <c r="D14" s="208">
        <f t="shared" si="1"/>
        <v>7.4</v>
      </c>
      <c r="E14" s="287" t="s">
        <v>1104</v>
      </c>
      <c r="F14" s="647">
        <v>1256</v>
      </c>
      <c r="G14" s="648">
        <f t="shared" si="2"/>
        <v>135.30000000000001</v>
      </c>
      <c r="H14" s="208">
        <f t="shared" si="3"/>
        <v>4.2</v>
      </c>
      <c r="I14" s="287" t="s">
        <v>1105</v>
      </c>
    </row>
    <row r="15" spans="1:9" ht="18" customHeight="1">
      <c r="A15" s="269" t="s">
        <v>1106</v>
      </c>
      <c r="B15" s="651">
        <v>19</v>
      </c>
      <c r="C15" s="654">
        <f t="shared" si="0"/>
        <v>1.8</v>
      </c>
      <c r="D15" s="208">
        <f t="shared" si="1"/>
        <v>0.1</v>
      </c>
      <c r="E15" s="649"/>
      <c r="F15" s="651">
        <v>0</v>
      </c>
      <c r="G15" s="652">
        <f t="shared" si="2"/>
        <v>0</v>
      </c>
      <c r="H15" s="208">
        <f t="shared" si="3"/>
        <v>0</v>
      </c>
      <c r="I15" s="287"/>
    </row>
    <row r="16" spans="1:9" ht="31.2" customHeight="1">
      <c r="A16" s="77" t="s">
        <v>728</v>
      </c>
      <c r="B16" s="647">
        <v>1139</v>
      </c>
      <c r="C16" s="648">
        <f t="shared" si="0"/>
        <v>110.6</v>
      </c>
      <c r="D16" s="208">
        <f t="shared" si="1"/>
        <v>4.3</v>
      </c>
      <c r="E16" s="287" t="s">
        <v>1107</v>
      </c>
      <c r="F16" s="647">
        <v>644</v>
      </c>
      <c r="G16" s="648">
        <f t="shared" si="2"/>
        <v>69.400000000000006</v>
      </c>
      <c r="H16" s="208">
        <f t="shared" si="3"/>
        <v>2.2000000000000002</v>
      </c>
      <c r="I16" s="287"/>
    </row>
    <row r="17" spans="1:9" ht="27.6" customHeight="1">
      <c r="A17" s="77" t="s">
        <v>590</v>
      </c>
      <c r="B17" s="647">
        <v>532</v>
      </c>
      <c r="C17" s="648">
        <f t="shared" si="0"/>
        <v>51.7</v>
      </c>
      <c r="D17" s="208">
        <f t="shared" si="1"/>
        <v>2</v>
      </c>
      <c r="E17" s="649"/>
      <c r="F17" s="647">
        <v>260</v>
      </c>
      <c r="G17" s="648">
        <f t="shared" si="2"/>
        <v>28</v>
      </c>
      <c r="H17" s="208">
        <f t="shared" si="3"/>
        <v>0.9</v>
      </c>
      <c r="I17" s="287"/>
    </row>
    <row r="18" spans="1:9" ht="47.4" customHeight="1">
      <c r="A18" s="269" t="s">
        <v>1108</v>
      </c>
      <c r="B18" s="651">
        <v>2</v>
      </c>
      <c r="C18" s="654">
        <f t="shared" si="0"/>
        <v>0.2</v>
      </c>
      <c r="D18" s="652">
        <f t="shared" si="1"/>
        <v>0</v>
      </c>
      <c r="E18" s="649"/>
      <c r="F18" s="651">
        <v>2</v>
      </c>
      <c r="G18" s="652">
        <f t="shared" si="2"/>
        <v>0.2</v>
      </c>
      <c r="H18" s="208">
        <f t="shared" si="3"/>
        <v>0</v>
      </c>
      <c r="I18" s="287"/>
    </row>
    <row r="19" spans="1:9" ht="25.95" customHeight="1">
      <c r="A19" s="77" t="s">
        <v>591</v>
      </c>
      <c r="B19" s="647">
        <v>80</v>
      </c>
      <c r="C19" s="648">
        <f t="shared" si="0"/>
        <v>7.8</v>
      </c>
      <c r="D19" s="208">
        <f t="shared" si="1"/>
        <v>0.3</v>
      </c>
      <c r="E19" s="649"/>
      <c r="F19" s="647">
        <v>16</v>
      </c>
      <c r="G19" s="648">
        <f t="shared" si="2"/>
        <v>1.7</v>
      </c>
      <c r="H19" s="208">
        <f t="shared" si="3"/>
        <v>0.1</v>
      </c>
      <c r="I19" s="287"/>
    </row>
    <row r="20" spans="1:9" ht="23.4" customHeight="1">
      <c r="A20" s="77" t="s">
        <v>601</v>
      </c>
      <c r="B20" s="647">
        <v>13462</v>
      </c>
      <c r="C20" s="648">
        <f t="shared" si="0"/>
        <v>1307.8</v>
      </c>
      <c r="D20" s="208">
        <f t="shared" si="1"/>
        <v>51.4</v>
      </c>
      <c r="E20" s="596" t="s">
        <v>1109</v>
      </c>
      <c r="F20" s="647">
        <v>10048</v>
      </c>
      <c r="G20" s="648">
        <f t="shared" si="2"/>
        <v>1082.0999999999999</v>
      </c>
      <c r="H20" s="208">
        <f t="shared" si="3"/>
        <v>34</v>
      </c>
      <c r="I20" s="287" t="s">
        <v>1110</v>
      </c>
    </row>
    <row r="21" spans="1:9" ht="18.600000000000001" customHeight="1">
      <c r="A21" s="269" t="s">
        <v>1111</v>
      </c>
      <c r="B21" s="651">
        <v>12061</v>
      </c>
      <c r="C21" s="654">
        <f t="shared" si="0"/>
        <v>1171.7</v>
      </c>
      <c r="D21" s="652">
        <f t="shared" si="1"/>
        <v>46</v>
      </c>
      <c r="E21" s="649"/>
      <c r="F21" s="651">
        <v>8816</v>
      </c>
      <c r="G21" s="652">
        <f t="shared" si="2"/>
        <v>949.4</v>
      </c>
      <c r="H21" s="208">
        <f t="shared" si="3"/>
        <v>29.8</v>
      </c>
      <c r="I21" s="287"/>
    </row>
    <row r="22" spans="1:9" ht="23.4" customHeight="1">
      <c r="A22" s="77" t="s">
        <v>604</v>
      </c>
      <c r="B22" s="647">
        <v>2747</v>
      </c>
      <c r="C22" s="648">
        <f t="shared" si="0"/>
        <v>266.89999999999998</v>
      </c>
      <c r="D22" s="208">
        <f t="shared" si="1"/>
        <v>10.5</v>
      </c>
      <c r="E22" s="596" t="s">
        <v>1110</v>
      </c>
      <c r="F22" s="647">
        <v>12370</v>
      </c>
      <c r="G22" s="648">
        <f t="shared" si="2"/>
        <v>1332.1</v>
      </c>
      <c r="H22" s="208">
        <f t="shared" si="3"/>
        <v>41.8</v>
      </c>
      <c r="I22" s="287" t="s">
        <v>1109</v>
      </c>
    </row>
    <row r="23" spans="1:9" ht="23.4" customHeight="1">
      <c r="A23" s="655" t="s">
        <v>605</v>
      </c>
      <c r="B23" s="647">
        <v>1273</v>
      </c>
      <c r="C23" s="648">
        <f t="shared" si="0"/>
        <v>123.7</v>
      </c>
      <c r="D23" s="208">
        <f t="shared" si="1"/>
        <v>4.9000000000000004</v>
      </c>
      <c r="E23" s="287" t="s">
        <v>1112</v>
      </c>
      <c r="F23" s="647">
        <v>1327</v>
      </c>
      <c r="G23" s="648">
        <f t="shared" si="2"/>
        <v>142.9</v>
      </c>
      <c r="H23" s="208">
        <f t="shared" si="3"/>
        <v>4.5</v>
      </c>
      <c r="I23" s="287" t="s">
        <v>1104</v>
      </c>
    </row>
    <row r="24" spans="1:9" ht="23.4" customHeight="1">
      <c r="A24" s="655" t="s">
        <v>1113</v>
      </c>
      <c r="B24" s="647">
        <v>487</v>
      </c>
      <c r="C24" s="648">
        <f t="shared" si="0"/>
        <v>47.3</v>
      </c>
      <c r="D24" s="208">
        <f t="shared" si="1"/>
        <v>1.9</v>
      </c>
      <c r="E24" s="649"/>
      <c r="F24" s="647">
        <v>242</v>
      </c>
      <c r="G24" s="648">
        <f t="shared" si="2"/>
        <v>26.1</v>
      </c>
      <c r="H24" s="208">
        <f t="shared" si="3"/>
        <v>0.8</v>
      </c>
      <c r="I24" s="287"/>
    </row>
    <row r="25" spans="1:9" ht="23.4" customHeight="1">
      <c r="A25" s="77" t="s">
        <v>607</v>
      </c>
      <c r="B25" s="647">
        <v>625</v>
      </c>
      <c r="C25" s="648">
        <f t="shared" si="0"/>
        <v>60.7</v>
      </c>
      <c r="D25" s="208">
        <f t="shared" si="1"/>
        <v>2.4</v>
      </c>
      <c r="E25" s="649"/>
      <c r="F25" s="647">
        <v>624</v>
      </c>
      <c r="G25" s="648">
        <f t="shared" si="2"/>
        <v>67.2</v>
      </c>
      <c r="H25" s="208">
        <f t="shared" si="3"/>
        <v>2.1</v>
      </c>
      <c r="I25" s="287"/>
    </row>
    <row r="26" spans="1:9" ht="38.4" customHeight="1">
      <c r="A26" s="77" t="s">
        <v>620</v>
      </c>
      <c r="B26" s="647">
        <v>1265</v>
      </c>
      <c r="C26" s="648">
        <f t="shared" si="0"/>
        <v>122.9</v>
      </c>
      <c r="D26" s="208">
        <f t="shared" si="1"/>
        <v>4.8</v>
      </c>
      <c r="E26" s="287" t="s">
        <v>1105</v>
      </c>
      <c r="F26" s="647">
        <v>1266</v>
      </c>
      <c r="G26" s="648">
        <f t="shared" si="2"/>
        <v>136.30000000000001</v>
      </c>
      <c r="H26" s="208">
        <f t="shared" si="3"/>
        <v>4.3</v>
      </c>
      <c r="I26" s="287" t="s">
        <v>1112</v>
      </c>
    </row>
    <row r="27" spans="1:9" ht="44.4" customHeight="1">
      <c r="A27" s="77" t="s">
        <v>1114</v>
      </c>
      <c r="B27" s="647">
        <v>525</v>
      </c>
      <c r="C27" s="648">
        <f t="shared" si="0"/>
        <v>51</v>
      </c>
      <c r="D27" s="208">
        <f t="shared" si="1"/>
        <v>2</v>
      </c>
      <c r="E27" s="649"/>
      <c r="F27" s="647">
        <v>495</v>
      </c>
      <c r="G27" s="648">
        <f t="shared" si="2"/>
        <v>53.3</v>
      </c>
      <c r="H27" s="208">
        <f t="shared" si="3"/>
        <v>1.7</v>
      </c>
      <c r="I27" s="649"/>
    </row>
    <row r="28" spans="1:9" ht="23.4" customHeight="1">
      <c r="A28" s="77" t="s">
        <v>746</v>
      </c>
      <c r="B28" s="647">
        <v>217</v>
      </c>
      <c r="C28" s="648">
        <f t="shared" si="0"/>
        <v>21.1</v>
      </c>
      <c r="D28" s="208">
        <f t="shared" si="1"/>
        <v>0.8</v>
      </c>
      <c r="E28" s="649"/>
      <c r="F28" s="647">
        <v>73</v>
      </c>
      <c r="G28" s="648">
        <f t="shared" si="2"/>
        <v>7.9</v>
      </c>
      <c r="H28" s="208">
        <f t="shared" si="3"/>
        <v>0.2</v>
      </c>
      <c r="I28" s="649"/>
    </row>
    <row r="29" spans="1:9" ht="27.6" customHeight="1">
      <c r="A29" s="82" t="s">
        <v>770</v>
      </c>
      <c r="B29" s="656">
        <v>26213</v>
      </c>
      <c r="C29" s="657">
        <f t="shared" si="0"/>
        <v>2546.4</v>
      </c>
      <c r="D29" s="202">
        <v>100</v>
      </c>
      <c r="E29" s="649"/>
      <c r="F29" s="656">
        <v>29585</v>
      </c>
      <c r="G29" s="202">
        <v>100</v>
      </c>
      <c r="H29" s="649"/>
      <c r="I29" s="649"/>
    </row>
    <row r="30" spans="1:9" ht="33.9" customHeight="1"/>
    <row r="31" spans="1:9" ht="33.9" customHeight="1"/>
    <row r="32" spans="1:9" ht="33.9" customHeight="1"/>
    <row r="33" ht="33.9" customHeight="1"/>
    <row r="34" ht="33.9" customHeight="1"/>
    <row r="35" ht="33.9" customHeight="1"/>
    <row r="36" ht="33.9" customHeight="1"/>
    <row r="37" ht="33.9" customHeight="1"/>
    <row r="38" ht="33.9" customHeight="1"/>
    <row r="39" ht="33.9" customHeight="1"/>
    <row r="40" ht="33.9" customHeight="1"/>
    <row r="41" ht="33.9" customHeight="1"/>
    <row r="42" ht="33.9" customHeight="1"/>
    <row r="43" ht="33.9" customHeight="1"/>
    <row r="44" ht="33.9" customHeight="1"/>
    <row r="45" ht="33.9" customHeight="1"/>
    <row r="46" ht="33.9" customHeight="1"/>
    <row r="47" ht="33.9" customHeight="1"/>
  </sheetData>
  <mergeCells count="4">
    <mergeCell ref="A1:I1"/>
    <mergeCell ref="A3:A4"/>
    <mergeCell ref="B3:E3"/>
    <mergeCell ref="F3:I3"/>
  </mergeCells>
  <printOptions horizontalCentered="1"/>
  <pageMargins left="0.59055118110236227" right="0.59055118110236227" top="0.39370078740157483" bottom="0.78740157480314965" header="0" footer="0"/>
  <pageSetup paperSize="9" orientation="portrait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>
  <dimension ref="A1:G29"/>
  <sheetViews>
    <sheetView zoomScaleNormal="100" workbookViewId="0">
      <selection activeCell="A15" sqref="A15:G15"/>
    </sheetView>
  </sheetViews>
  <sheetFormatPr defaultColWidth="8.88671875" defaultRowHeight="13.2"/>
  <cols>
    <col min="1" max="1" width="37.6640625" style="277" customWidth="1"/>
    <col min="2" max="7" width="9" style="277" customWidth="1"/>
    <col min="8" max="249" width="8.88671875" style="277"/>
    <col min="250" max="250" width="37.6640625" style="277" customWidth="1"/>
    <col min="251" max="256" width="9" style="277" customWidth="1"/>
    <col min="257" max="505" width="8.88671875" style="277"/>
    <col min="506" max="506" width="37.6640625" style="277" customWidth="1"/>
    <col min="507" max="512" width="9" style="277" customWidth="1"/>
    <col min="513" max="761" width="8.88671875" style="277"/>
    <col min="762" max="762" width="37.6640625" style="277" customWidth="1"/>
    <col min="763" max="768" width="9" style="277" customWidth="1"/>
    <col min="769" max="1017" width="8.88671875" style="277"/>
    <col min="1018" max="1018" width="37.6640625" style="277" customWidth="1"/>
    <col min="1019" max="1024" width="9" style="277" customWidth="1"/>
    <col min="1025" max="1273" width="8.88671875" style="277"/>
    <col min="1274" max="1274" width="37.6640625" style="277" customWidth="1"/>
    <col min="1275" max="1280" width="9" style="277" customWidth="1"/>
    <col min="1281" max="1529" width="8.88671875" style="277"/>
    <col min="1530" max="1530" width="37.6640625" style="277" customWidth="1"/>
    <col min="1531" max="1536" width="9" style="277" customWidth="1"/>
    <col min="1537" max="1785" width="8.88671875" style="277"/>
    <col min="1786" max="1786" width="37.6640625" style="277" customWidth="1"/>
    <col min="1787" max="1792" width="9" style="277" customWidth="1"/>
    <col min="1793" max="2041" width="8.88671875" style="277"/>
    <col min="2042" max="2042" width="37.6640625" style="277" customWidth="1"/>
    <col min="2043" max="2048" width="9" style="277" customWidth="1"/>
    <col min="2049" max="2297" width="8.88671875" style="277"/>
    <col min="2298" max="2298" width="37.6640625" style="277" customWidth="1"/>
    <col min="2299" max="2304" width="9" style="277" customWidth="1"/>
    <col min="2305" max="2553" width="8.88671875" style="277"/>
    <col min="2554" max="2554" width="37.6640625" style="277" customWidth="1"/>
    <col min="2555" max="2560" width="9" style="277" customWidth="1"/>
    <col min="2561" max="2809" width="8.88671875" style="277"/>
    <col min="2810" max="2810" width="37.6640625" style="277" customWidth="1"/>
    <col min="2811" max="2816" width="9" style="277" customWidth="1"/>
    <col min="2817" max="3065" width="8.88671875" style="277"/>
    <col min="3066" max="3066" width="37.6640625" style="277" customWidth="1"/>
    <col min="3067" max="3072" width="9" style="277" customWidth="1"/>
    <col min="3073" max="3321" width="8.88671875" style="277"/>
    <col min="3322" max="3322" width="37.6640625" style="277" customWidth="1"/>
    <col min="3323" max="3328" width="9" style="277" customWidth="1"/>
    <col min="3329" max="3577" width="8.88671875" style="277"/>
    <col min="3578" max="3578" width="37.6640625" style="277" customWidth="1"/>
    <col min="3579" max="3584" width="9" style="277" customWidth="1"/>
    <col min="3585" max="3833" width="8.88671875" style="277"/>
    <col min="3834" max="3834" width="37.6640625" style="277" customWidth="1"/>
    <col min="3835" max="3840" width="9" style="277" customWidth="1"/>
    <col min="3841" max="4089" width="8.88671875" style="277"/>
    <col min="4090" max="4090" width="37.6640625" style="277" customWidth="1"/>
    <col min="4091" max="4096" width="9" style="277" customWidth="1"/>
    <col min="4097" max="4345" width="8.88671875" style="277"/>
    <col min="4346" max="4346" width="37.6640625" style="277" customWidth="1"/>
    <col min="4347" max="4352" width="9" style="277" customWidth="1"/>
    <col min="4353" max="4601" width="8.88671875" style="277"/>
    <col min="4602" max="4602" width="37.6640625" style="277" customWidth="1"/>
    <col min="4603" max="4608" width="9" style="277" customWidth="1"/>
    <col min="4609" max="4857" width="8.88671875" style="277"/>
    <col min="4858" max="4858" width="37.6640625" style="277" customWidth="1"/>
    <col min="4859" max="4864" width="9" style="277" customWidth="1"/>
    <col min="4865" max="5113" width="8.88671875" style="277"/>
    <col min="5114" max="5114" width="37.6640625" style="277" customWidth="1"/>
    <col min="5115" max="5120" width="9" style="277" customWidth="1"/>
    <col min="5121" max="5369" width="8.88671875" style="277"/>
    <col min="5370" max="5370" width="37.6640625" style="277" customWidth="1"/>
    <col min="5371" max="5376" width="9" style="277" customWidth="1"/>
    <col min="5377" max="5625" width="8.88671875" style="277"/>
    <col min="5626" max="5626" width="37.6640625" style="277" customWidth="1"/>
    <col min="5627" max="5632" width="9" style="277" customWidth="1"/>
    <col min="5633" max="5881" width="8.88671875" style="277"/>
    <col min="5882" max="5882" width="37.6640625" style="277" customWidth="1"/>
    <col min="5883" max="5888" width="9" style="277" customWidth="1"/>
    <col min="5889" max="6137" width="8.88671875" style="277"/>
    <col min="6138" max="6138" width="37.6640625" style="277" customWidth="1"/>
    <col min="6139" max="6144" width="9" style="277" customWidth="1"/>
    <col min="6145" max="6393" width="8.88671875" style="277"/>
    <col min="6394" max="6394" width="37.6640625" style="277" customWidth="1"/>
    <col min="6395" max="6400" width="9" style="277" customWidth="1"/>
    <col min="6401" max="6649" width="8.88671875" style="277"/>
    <col min="6650" max="6650" width="37.6640625" style="277" customWidth="1"/>
    <col min="6651" max="6656" width="9" style="277" customWidth="1"/>
    <col min="6657" max="6905" width="8.88671875" style="277"/>
    <col min="6906" max="6906" width="37.6640625" style="277" customWidth="1"/>
    <col min="6907" max="6912" width="9" style="277" customWidth="1"/>
    <col min="6913" max="7161" width="8.88671875" style="277"/>
    <col min="7162" max="7162" width="37.6640625" style="277" customWidth="1"/>
    <col min="7163" max="7168" width="9" style="277" customWidth="1"/>
    <col min="7169" max="7417" width="8.88671875" style="277"/>
    <col min="7418" max="7418" width="37.6640625" style="277" customWidth="1"/>
    <col min="7419" max="7424" width="9" style="277" customWidth="1"/>
    <col min="7425" max="7673" width="8.88671875" style="277"/>
    <col min="7674" max="7674" width="37.6640625" style="277" customWidth="1"/>
    <col min="7675" max="7680" width="9" style="277" customWidth="1"/>
    <col min="7681" max="7929" width="8.88671875" style="277"/>
    <col min="7930" max="7930" width="37.6640625" style="277" customWidth="1"/>
    <col min="7931" max="7936" width="9" style="277" customWidth="1"/>
    <col min="7937" max="8185" width="8.88671875" style="277"/>
    <col min="8186" max="8186" width="37.6640625" style="277" customWidth="1"/>
    <col min="8187" max="8192" width="9" style="277" customWidth="1"/>
    <col min="8193" max="8441" width="8.88671875" style="277"/>
    <col min="8442" max="8442" width="37.6640625" style="277" customWidth="1"/>
    <col min="8443" max="8448" width="9" style="277" customWidth="1"/>
    <col min="8449" max="8697" width="8.88671875" style="277"/>
    <col min="8698" max="8698" width="37.6640625" style="277" customWidth="1"/>
    <col min="8699" max="8704" width="9" style="277" customWidth="1"/>
    <col min="8705" max="8953" width="8.88671875" style="277"/>
    <col min="8954" max="8954" width="37.6640625" style="277" customWidth="1"/>
    <col min="8955" max="8960" width="9" style="277" customWidth="1"/>
    <col min="8961" max="9209" width="8.88671875" style="277"/>
    <col min="9210" max="9210" width="37.6640625" style="277" customWidth="1"/>
    <col min="9211" max="9216" width="9" style="277" customWidth="1"/>
    <col min="9217" max="9465" width="8.88671875" style="277"/>
    <col min="9466" max="9466" width="37.6640625" style="277" customWidth="1"/>
    <col min="9467" max="9472" width="9" style="277" customWidth="1"/>
    <col min="9473" max="9721" width="8.88671875" style="277"/>
    <col min="9722" max="9722" width="37.6640625" style="277" customWidth="1"/>
    <col min="9723" max="9728" width="9" style="277" customWidth="1"/>
    <col min="9729" max="9977" width="8.88671875" style="277"/>
    <col min="9978" max="9978" width="37.6640625" style="277" customWidth="1"/>
    <col min="9979" max="9984" width="9" style="277" customWidth="1"/>
    <col min="9985" max="10233" width="8.88671875" style="277"/>
    <col min="10234" max="10234" width="37.6640625" style="277" customWidth="1"/>
    <col min="10235" max="10240" width="9" style="277" customWidth="1"/>
    <col min="10241" max="10489" width="8.88671875" style="277"/>
    <col min="10490" max="10490" width="37.6640625" style="277" customWidth="1"/>
    <col min="10491" max="10496" width="9" style="277" customWidth="1"/>
    <col min="10497" max="10745" width="8.88671875" style="277"/>
    <col min="10746" max="10746" width="37.6640625" style="277" customWidth="1"/>
    <col min="10747" max="10752" width="9" style="277" customWidth="1"/>
    <col min="10753" max="11001" width="8.88671875" style="277"/>
    <col min="11002" max="11002" width="37.6640625" style="277" customWidth="1"/>
    <col min="11003" max="11008" width="9" style="277" customWidth="1"/>
    <col min="11009" max="11257" width="8.88671875" style="277"/>
    <col min="11258" max="11258" width="37.6640625" style="277" customWidth="1"/>
    <col min="11259" max="11264" width="9" style="277" customWidth="1"/>
    <col min="11265" max="11513" width="8.88671875" style="277"/>
    <col min="11514" max="11514" width="37.6640625" style="277" customWidth="1"/>
    <col min="11515" max="11520" width="9" style="277" customWidth="1"/>
    <col min="11521" max="11769" width="8.88671875" style="277"/>
    <col min="11770" max="11770" width="37.6640625" style="277" customWidth="1"/>
    <col min="11771" max="11776" width="9" style="277" customWidth="1"/>
    <col min="11777" max="12025" width="8.88671875" style="277"/>
    <col min="12026" max="12026" width="37.6640625" style="277" customWidth="1"/>
    <col min="12027" max="12032" width="9" style="277" customWidth="1"/>
    <col min="12033" max="12281" width="8.88671875" style="277"/>
    <col min="12282" max="12282" width="37.6640625" style="277" customWidth="1"/>
    <col min="12283" max="12288" width="9" style="277" customWidth="1"/>
    <col min="12289" max="12537" width="8.88671875" style="277"/>
    <col min="12538" max="12538" width="37.6640625" style="277" customWidth="1"/>
    <col min="12539" max="12544" width="9" style="277" customWidth="1"/>
    <col min="12545" max="12793" width="8.88671875" style="277"/>
    <col min="12794" max="12794" width="37.6640625" style="277" customWidth="1"/>
    <col min="12795" max="12800" width="9" style="277" customWidth="1"/>
    <col min="12801" max="13049" width="8.88671875" style="277"/>
    <col min="13050" max="13050" width="37.6640625" style="277" customWidth="1"/>
    <col min="13051" max="13056" width="9" style="277" customWidth="1"/>
    <col min="13057" max="13305" width="8.88671875" style="277"/>
    <col min="13306" max="13306" width="37.6640625" style="277" customWidth="1"/>
    <col min="13307" max="13312" width="9" style="277" customWidth="1"/>
    <col min="13313" max="13561" width="8.88671875" style="277"/>
    <col min="13562" max="13562" width="37.6640625" style="277" customWidth="1"/>
    <col min="13563" max="13568" width="9" style="277" customWidth="1"/>
    <col min="13569" max="13817" width="8.88671875" style="277"/>
    <col min="13818" max="13818" width="37.6640625" style="277" customWidth="1"/>
    <col min="13819" max="13824" width="9" style="277" customWidth="1"/>
    <col min="13825" max="14073" width="8.88671875" style="277"/>
    <col min="14074" max="14074" width="37.6640625" style="277" customWidth="1"/>
    <col min="14075" max="14080" width="9" style="277" customWidth="1"/>
    <col min="14081" max="14329" width="8.88671875" style="277"/>
    <col min="14330" max="14330" width="37.6640625" style="277" customWidth="1"/>
    <col min="14331" max="14336" width="9" style="277" customWidth="1"/>
    <col min="14337" max="14585" width="8.88671875" style="277"/>
    <col min="14586" max="14586" width="37.6640625" style="277" customWidth="1"/>
    <col min="14587" max="14592" width="9" style="277" customWidth="1"/>
    <col min="14593" max="14841" width="8.88671875" style="277"/>
    <col min="14842" max="14842" width="37.6640625" style="277" customWidth="1"/>
    <col min="14843" max="14848" width="9" style="277" customWidth="1"/>
    <col min="14849" max="15097" width="8.88671875" style="277"/>
    <col min="15098" max="15098" width="37.6640625" style="277" customWidth="1"/>
    <col min="15099" max="15104" width="9" style="277" customWidth="1"/>
    <col min="15105" max="15353" width="8.88671875" style="277"/>
    <col min="15354" max="15354" width="37.6640625" style="277" customWidth="1"/>
    <col min="15355" max="15360" width="9" style="277" customWidth="1"/>
    <col min="15361" max="15609" width="8.88671875" style="277"/>
    <col min="15610" max="15610" width="37.6640625" style="277" customWidth="1"/>
    <col min="15611" max="15616" width="9" style="277" customWidth="1"/>
    <col min="15617" max="15865" width="8.88671875" style="277"/>
    <col min="15866" max="15866" width="37.6640625" style="277" customWidth="1"/>
    <col min="15867" max="15872" width="9" style="277" customWidth="1"/>
    <col min="15873" max="16121" width="8.88671875" style="277"/>
    <col min="16122" max="16122" width="37.6640625" style="277" customWidth="1"/>
    <col min="16123" max="16128" width="9" style="277" customWidth="1"/>
    <col min="16129" max="16384" width="8.88671875" style="277"/>
  </cols>
  <sheetData>
    <row r="1" spans="1:7" ht="36.6" customHeight="1">
      <c r="A1" s="1124" t="s">
        <v>1115</v>
      </c>
      <c r="B1" s="1124"/>
      <c r="C1" s="1124"/>
      <c r="D1" s="1124"/>
      <c r="E1" s="1124"/>
      <c r="F1" s="1124"/>
      <c r="G1" s="1124"/>
    </row>
    <row r="2" spans="1:7" ht="18.75" customHeight="1">
      <c r="A2" s="1124" t="s">
        <v>1116</v>
      </c>
      <c r="B2" s="1124"/>
      <c r="C2" s="1124"/>
      <c r="D2" s="1124"/>
      <c r="E2" s="1124"/>
      <c r="F2" s="1124"/>
      <c r="G2" s="1124"/>
    </row>
    <row r="3" spans="1:7" ht="22.2" customHeight="1">
      <c r="A3" s="1158" t="s">
        <v>1117</v>
      </c>
      <c r="B3" s="1158"/>
      <c r="C3" s="1158"/>
      <c r="D3" s="1158"/>
      <c r="E3" s="1158"/>
      <c r="F3" s="1158"/>
      <c r="G3" s="1158"/>
    </row>
    <row r="4" spans="1:7" ht="22.95" customHeight="1">
      <c r="A4" s="1111" t="s">
        <v>1118</v>
      </c>
      <c r="B4" s="1030">
        <v>2019</v>
      </c>
      <c r="C4" s="1030"/>
      <c r="D4" s="1030"/>
      <c r="E4" s="1030">
        <v>2020</v>
      </c>
      <c r="F4" s="1030"/>
      <c r="G4" s="1030"/>
    </row>
    <row r="5" spans="1:7" ht="49.2" customHeight="1">
      <c r="A5" s="1111"/>
      <c r="B5" s="585" t="s">
        <v>764</v>
      </c>
      <c r="C5" s="585" t="s">
        <v>1119</v>
      </c>
      <c r="D5" s="218" t="s">
        <v>1094</v>
      </c>
      <c r="E5" s="585" t="s">
        <v>764</v>
      </c>
      <c r="F5" s="585" t="s">
        <v>1119</v>
      </c>
      <c r="G5" s="218" t="s">
        <v>1094</v>
      </c>
    </row>
    <row r="6" spans="1:7" ht="25.2" customHeight="1">
      <c r="A6" s="77" t="s">
        <v>1120</v>
      </c>
      <c r="B6" s="148">
        <v>21</v>
      </c>
      <c r="C6" s="658">
        <v>2.2999999999999998</v>
      </c>
      <c r="D6" s="658">
        <v>38.200000000000003</v>
      </c>
      <c r="E6" s="148">
        <v>15</v>
      </c>
      <c r="F6" s="658">
        <f>ROUND(E6*1000/9286,1)</f>
        <v>1.6</v>
      </c>
      <c r="G6" s="658">
        <f>ROUND(E6*100/36,1)</f>
        <v>41.7</v>
      </c>
    </row>
    <row r="7" spans="1:7" ht="25.2" customHeight="1">
      <c r="A7" s="77" t="s">
        <v>1121</v>
      </c>
      <c r="B7" s="148">
        <v>33</v>
      </c>
      <c r="C7" s="658">
        <v>3.6</v>
      </c>
      <c r="D7" s="658">
        <v>60</v>
      </c>
      <c r="E7" s="148">
        <v>25</v>
      </c>
      <c r="F7" s="658">
        <f t="shared" ref="F7:F11" si="0">ROUND(E7*1000/9286,1)</f>
        <v>2.7</v>
      </c>
      <c r="G7" s="658">
        <f t="shared" ref="G7:G10" si="1">ROUND(E7*100/36,1)</f>
        <v>69.400000000000006</v>
      </c>
    </row>
    <row r="8" spans="1:7" ht="25.2" customHeight="1">
      <c r="A8" s="77" t="s">
        <v>1122</v>
      </c>
      <c r="B8" s="148">
        <v>13</v>
      </c>
      <c r="C8" s="658">
        <v>1.4</v>
      </c>
      <c r="D8" s="658">
        <v>23.6</v>
      </c>
      <c r="E8" s="148">
        <v>10</v>
      </c>
      <c r="F8" s="658">
        <f t="shared" si="0"/>
        <v>1.1000000000000001</v>
      </c>
      <c r="G8" s="658">
        <f t="shared" si="1"/>
        <v>27.8</v>
      </c>
    </row>
    <row r="9" spans="1:7" ht="25.2" customHeight="1">
      <c r="A9" s="77" t="s">
        <v>1123</v>
      </c>
      <c r="B9" s="148">
        <v>22</v>
      </c>
      <c r="C9" s="658">
        <v>2.4</v>
      </c>
      <c r="D9" s="658">
        <v>40</v>
      </c>
      <c r="E9" s="148">
        <v>11</v>
      </c>
      <c r="F9" s="658">
        <f t="shared" si="0"/>
        <v>1.2</v>
      </c>
      <c r="G9" s="658">
        <f t="shared" si="1"/>
        <v>30.6</v>
      </c>
    </row>
    <row r="10" spans="1:7" ht="25.2" customHeight="1">
      <c r="A10" s="94" t="s">
        <v>1124</v>
      </c>
      <c r="B10" s="148">
        <v>55</v>
      </c>
      <c r="C10" s="658">
        <v>5.9</v>
      </c>
      <c r="D10" s="658">
        <v>100</v>
      </c>
      <c r="E10" s="148">
        <v>36</v>
      </c>
      <c r="F10" s="658">
        <f t="shared" si="0"/>
        <v>3.9</v>
      </c>
      <c r="G10" s="658">
        <f t="shared" si="1"/>
        <v>100</v>
      </c>
    </row>
    <row r="11" spans="1:7" ht="17.399999999999999" customHeight="1">
      <c r="A11" s="94" t="s">
        <v>1125</v>
      </c>
      <c r="B11" s="1265">
        <v>67</v>
      </c>
      <c r="C11" s="1267">
        <v>7.2</v>
      </c>
      <c r="D11" s="1267"/>
      <c r="E11" s="1265">
        <v>65</v>
      </c>
      <c r="F11" s="1269">
        <f t="shared" si="0"/>
        <v>7</v>
      </c>
      <c r="G11" s="1263"/>
    </row>
    <row r="12" spans="1:7" ht="17.399999999999999" customHeight="1">
      <c r="A12" s="659" t="s">
        <v>1126</v>
      </c>
      <c r="B12" s="1266"/>
      <c r="C12" s="1268"/>
      <c r="D12" s="1268"/>
      <c r="E12" s="1266"/>
      <c r="F12" s="1269"/>
      <c r="G12" s="1264"/>
    </row>
    <row r="14" spans="1:7" ht="22.2" customHeight="1">
      <c r="A14" s="1124" t="s">
        <v>1127</v>
      </c>
      <c r="B14" s="1124"/>
      <c r="C14" s="1124"/>
      <c r="D14" s="1124"/>
      <c r="E14" s="1124"/>
      <c r="F14" s="1124"/>
      <c r="G14" s="1124"/>
    </row>
    <row r="15" spans="1:7" ht="24" customHeight="1">
      <c r="A15" s="1158" t="s">
        <v>1117</v>
      </c>
      <c r="B15" s="1158"/>
      <c r="C15" s="1158"/>
      <c r="D15" s="1158"/>
      <c r="E15" s="1158"/>
      <c r="F15" s="1158"/>
      <c r="G15" s="1158"/>
    </row>
    <row r="16" spans="1:7" ht="22.95" customHeight="1">
      <c r="A16" s="1134" t="s">
        <v>1128</v>
      </c>
      <c r="B16" s="1030">
        <v>2019</v>
      </c>
      <c r="C16" s="1030"/>
      <c r="D16" s="1030"/>
      <c r="E16" s="1030">
        <v>2020</v>
      </c>
      <c r="F16" s="1030"/>
      <c r="G16" s="1030"/>
    </row>
    <row r="17" spans="1:7" ht="48" customHeight="1">
      <c r="A17" s="1134"/>
      <c r="B17" s="585" t="s">
        <v>764</v>
      </c>
      <c r="C17" s="218" t="s">
        <v>1119</v>
      </c>
      <c r="D17" s="218" t="s">
        <v>1094</v>
      </c>
      <c r="E17" s="585" t="s">
        <v>764</v>
      </c>
      <c r="F17" s="218" t="s">
        <v>1119</v>
      </c>
      <c r="G17" s="218" t="s">
        <v>1094</v>
      </c>
    </row>
    <row r="18" spans="1:7" ht="33.6" customHeight="1">
      <c r="A18" s="77" t="s">
        <v>575</v>
      </c>
      <c r="B18" s="643">
        <v>4</v>
      </c>
      <c r="C18" s="643">
        <v>0.4</v>
      </c>
      <c r="D18" s="151">
        <v>7.3</v>
      </c>
      <c r="E18" s="643">
        <v>1</v>
      </c>
      <c r="F18" s="151">
        <f>ROUND(E18*1000/9286,1)</f>
        <v>0.1</v>
      </c>
      <c r="G18" s="151">
        <f>ROUND(E18*100/36,1)</f>
        <v>2.8</v>
      </c>
    </row>
    <row r="19" spans="1:7" ht="28.2" customHeight="1">
      <c r="A19" s="641" t="s">
        <v>1129</v>
      </c>
      <c r="B19" s="643">
        <v>2</v>
      </c>
      <c r="C19" s="643">
        <v>0.2</v>
      </c>
      <c r="D19" s="151">
        <v>3.6</v>
      </c>
      <c r="E19" s="643">
        <v>1</v>
      </c>
      <c r="F19" s="151">
        <f t="shared" ref="F19" si="2">ROUND(E19*1000/9286,1)</f>
        <v>0.1</v>
      </c>
      <c r="G19" s="151">
        <f t="shared" ref="G19" si="3">ROUND(E19*100/36,1)</f>
        <v>2.8</v>
      </c>
    </row>
    <row r="20" spans="1:7" ht="25.2" customHeight="1">
      <c r="A20" s="77" t="s">
        <v>585</v>
      </c>
      <c r="B20" s="643">
        <v>1</v>
      </c>
      <c r="C20" s="151">
        <v>0.1</v>
      </c>
      <c r="D20" s="151">
        <v>1.8</v>
      </c>
      <c r="E20" s="660" t="s">
        <v>303</v>
      </c>
      <c r="F20" s="147" t="s">
        <v>303</v>
      </c>
      <c r="G20" s="147" t="s">
        <v>303</v>
      </c>
    </row>
    <row r="21" spans="1:7" ht="25.2" customHeight="1">
      <c r="A21" s="77" t="s">
        <v>601</v>
      </c>
      <c r="B21" s="643">
        <v>3</v>
      </c>
      <c r="C21" s="151">
        <v>0.3</v>
      </c>
      <c r="D21" s="151">
        <v>5.5</v>
      </c>
      <c r="E21" s="660" t="s">
        <v>303</v>
      </c>
      <c r="F21" s="147" t="s">
        <v>303</v>
      </c>
      <c r="G21" s="147" t="s">
        <v>303</v>
      </c>
    </row>
    <row r="22" spans="1:7" ht="25.2" customHeight="1">
      <c r="A22" s="77" t="s">
        <v>890</v>
      </c>
      <c r="B22" s="643">
        <v>1</v>
      </c>
      <c r="C22" s="151">
        <v>0.1</v>
      </c>
      <c r="D22" s="151">
        <v>1.8</v>
      </c>
      <c r="E22" s="643">
        <v>1</v>
      </c>
      <c r="F22" s="151">
        <f t="shared" ref="F22:F26" si="4">ROUND(E22*1000/9286,1)</f>
        <v>0.1</v>
      </c>
      <c r="G22" s="151">
        <f t="shared" ref="G22:G26" si="5">ROUND(E22*100/36,1)</f>
        <v>2.8</v>
      </c>
    </row>
    <row r="23" spans="1:7" ht="25.2" customHeight="1">
      <c r="A23" s="77" t="s">
        <v>609</v>
      </c>
      <c r="B23" s="643">
        <v>13</v>
      </c>
      <c r="C23" s="151">
        <v>1.4</v>
      </c>
      <c r="D23" s="151">
        <v>23.7</v>
      </c>
      <c r="E23" s="643">
        <v>7</v>
      </c>
      <c r="F23" s="151">
        <f t="shared" si="4"/>
        <v>0.8</v>
      </c>
      <c r="G23" s="151">
        <f t="shared" si="5"/>
        <v>19.399999999999999</v>
      </c>
    </row>
    <row r="24" spans="1:7" ht="39.6" customHeight="1">
      <c r="A24" s="77" t="s">
        <v>620</v>
      </c>
      <c r="B24" s="643">
        <v>28</v>
      </c>
      <c r="C24" s="151">
        <v>3</v>
      </c>
      <c r="D24" s="151">
        <v>50.9</v>
      </c>
      <c r="E24" s="643">
        <v>23</v>
      </c>
      <c r="F24" s="151">
        <f t="shared" si="4"/>
        <v>2.5</v>
      </c>
      <c r="G24" s="151">
        <f t="shared" si="5"/>
        <v>63.9</v>
      </c>
    </row>
    <row r="25" spans="1:7" ht="25.2" customHeight="1">
      <c r="A25" s="77" t="s">
        <v>1130</v>
      </c>
      <c r="B25" s="660" t="s">
        <v>303</v>
      </c>
      <c r="C25" s="147" t="s">
        <v>303</v>
      </c>
      <c r="D25" s="147" t="s">
        <v>303</v>
      </c>
      <c r="E25" s="643">
        <v>1</v>
      </c>
      <c r="F25" s="151">
        <f t="shared" si="4"/>
        <v>0.1</v>
      </c>
      <c r="G25" s="151">
        <f t="shared" si="5"/>
        <v>2.8</v>
      </c>
    </row>
    <row r="26" spans="1:7" ht="39.6" customHeight="1">
      <c r="A26" s="77" t="s">
        <v>1131</v>
      </c>
      <c r="B26" s="643">
        <v>1</v>
      </c>
      <c r="C26" s="151">
        <v>0.1</v>
      </c>
      <c r="D26" s="151">
        <v>1.8</v>
      </c>
      <c r="E26" s="643">
        <v>1</v>
      </c>
      <c r="F26" s="151">
        <f t="shared" si="4"/>
        <v>0.1</v>
      </c>
      <c r="G26" s="151">
        <f t="shared" si="5"/>
        <v>2.8</v>
      </c>
    </row>
    <row r="27" spans="1:7" ht="26.4" customHeight="1">
      <c r="A27" s="77" t="s">
        <v>1132</v>
      </c>
      <c r="B27" s="643">
        <v>2</v>
      </c>
      <c r="C27" s="151">
        <v>0.2</v>
      </c>
      <c r="D27" s="151">
        <v>3.6</v>
      </c>
      <c r="E27" s="660" t="s">
        <v>303</v>
      </c>
      <c r="F27" s="147" t="s">
        <v>303</v>
      </c>
      <c r="G27" s="147" t="s">
        <v>303</v>
      </c>
    </row>
    <row r="28" spans="1:7" ht="26.4" customHeight="1">
      <c r="A28" s="661" t="s">
        <v>876</v>
      </c>
      <c r="B28" s="492" t="s">
        <v>303</v>
      </c>
      <c r="C28" s="492" t="s">
        <v>303</v>
      </c>
      <c r="D28" s="492" t="s">
        <v>303</v>
      </c>
      <c r="E28" s="71">
        <v>1</v>
      </c>
      <c r="F28" s="137">
        <f t="shared" ref="F28:F29" si="6">ROUND(E28*1000/9286,1)</f>
        <v>0.1</v>
      </c>
      <c r="G28" s="137">
        <f t="shared" ref="G28" si="7">ROUND(E28*100/36,1)</f>
        <v>2.8</v>
      </c>
    </row>
    <row r="29" spans="1:7" ht="27" customHeight="1">
      <c r="A29" s="82" t="s">
        <v>439</v>
      </c>
      <c r="B29" s="660">
        <v>55</v>
      </c>
      <c r="C29" s="660">
        <v>5.9</v>
      </c>
      <c r="D29" s="147">
        <v>100</v>
      </c>
      <c r="E29" s="660">
        <v>36</v>
      </c>
      <c r="F29" s="147">
        <f t="shared" si="6"/>
        <v>3.9</v>
      </c>
      <c r="G29" s="147">
        <v>100</v>
      </c>
    </row>
  </sheetData>
  <mergeCells count="17">
    <mergeCell ref="A14:G14"/>
    <mergeCell ref="A15:G15"/>
    <mergeCell ref="A16:A17"/>
    <mergeCell ref="B16:D16"/>
    <mergeCell ref="E16:G16"/>
    <mergeCell ref="G11:G12"/>
    <mergeCell ref="A1:G1"/>
    <mergeCell ref="A2:G2"/>
    <mergeCell ref="A3:G3"/>
    <mergeCell ref="A4:A5"/>
    <mergeCell ref="B4:D4"/>
    <mergeCell ref="E4:G4"/>
    <mergeCell ref="B11:B12"/>
    <mergeCell ref="C11:C12"/>
    <mergeCell ref="D11:D12"/>
    <mergeCell ref="E11:E12"/>
    <mergeCell ref="F11:F12"/>
  </mergeCells>
  <printOptions horizontalCentered="1"/>
  <pageMargins left="0.59055118110236227" right="0.59055118110236227" top="0.39370078740157483" bottom="0.78740157480314965" header="0" footer="0"/>
  <pageSetup paperSize="9" orientation="portrait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>
  <dimension ref="A1:G29"/>
  <sheetViews>
    <sheetView zoomScaleNormal="100" workbookViewId="0">
      <selection activeCell="J35" sqref="J35"/>
    </sheetView>
  </sheetViews>
  <sheetFormatPr defaultColWidth="8.88671875" defaultRowHeight="13.2"/>
  <cols>
    <col min="1" max="1" width="43.6640625" style="195" customWidth="1"/>
    <col min="2" max="2" width="7.5546875" style="195" customWidth="1"/>
    <col min="3" max="3" width="8.5546875" style="195" customWidth="1"/>
    <col min="4" max="4" width="6.6640625" style="195" customWidth="1"/>
    <col min="5" max="5" width="7.33203125" style="195" customWidth="1"/>
    <col min="6" max="6" width="8.88671875" style="195"/>
    <col min="7" max="7" width="7.88671875" style="195" customWidth="1"/>
    <col min="8" max="16384" width="8.88671875" style="195"/>
  </cols>
  <sheetData>
    <row r="1" spans="1:7" ht="30.6" customHeight="1">
      <c r="A1" s="1012" t="s">
        <v>1133</v>
      </c>
      <c r="B1" s="1012"/>
      <c r="C1" s="1012"/>
      <c r="D1" s="1012"/>
      <c r="E1" s="1012"/>
      <c r="F1" s="1012"/>
      <c r="G1" s="1012"/>
    </row>
    <row r="2" spans="1:7" ht="25.95" customHeight="1">
      <c r="A2" s="1123" t="s">
        <v>1117</v>
      </c>
      <c r="B2" s="1123"/>
      <c r="C2" s="1123"/>
      <c r="D2" s="1123"/>
      <c r="E2" s="1123"/>
      <c r="F2" s="1123"/>
      <c r="G2" s="1123"/>
    </row>
    <row r="3" spans="1:7" ht="22.95" customHeight="1">
      <c r="A3" s="1134" t="s">
        <v>1128</v>
      </c>
      <c r="B3" s="1131">
        <v>2019</v>
      </c>
      <c r="C3" s="1131"/>
      <c r="D3" s="1131"/>
      <c r="E3" s="1131">
        <v>2020</v>
      </c>
      <c r="F3" s="1131"/>
      <c r="G3" s="1131"/>
    </row>
    <row r="4" spans="1:7" ht="42.6" customHeight="1">
      <c r="A4" s="1134"/>
      <c r="B4" s="585" t="s">
        <v>764</v>
      </c>
      <c r="C4" s="218" t="s">
        <v>1134</v>
      </c>
      <c r="D4" s="218" t="s">
        <v>1094</v>
      </c>
      <c r="E4" s="585" t="s">
        <v>764</v>
      </c>
      <c r="F4" s="218" t="s">
        <v>1134</v>
      </c>
      <c r="G4" s="218" t="s">
        <v>1094</v>
      </c>
    </row>
    <row r="5" spans="1:7" ht="23.4" customHeight="1">
      <c r="A5" s="77" t="s">
        <v>575</v>
      </c>
      <c r="B5" s="660" t="s">
        <v>303</v>
      </c>
      <c r="C5" s="660" t="s">
        <v>303</v>
      </c>
      <c r="D5" s="660" t="s">
        <v>303</v>
      </c>
      <c r="E5" s="660" t="s">
        <v>303</v>
      </c>
      <c r="F5" s="660" t="s">
        <v>303</v>
      </c>
      <c r="G5" s="660" t="s">
        <v>303</v>
      </c>
    </row>
    <row r="6" spans="1:7" ht="23.4" customHeight="1">
      <c r="A6" s="641" t="s">
        <v>1129</v>
      </c>
      <c r="B6" s="643">
        <v>1</v>
      </c>
      <c r="C6" s="643">
        <v>0.1</v>
      </c>
      <c r="D6" s="151">
        <v>3</v>
      </c>
      <c r="E6" s="660" t="s">
        <v>303</v>
      </c>
      <c r="F6" s="660" t="s">
        <v>303</v>
      </c>
      <c r="G6" s="660" t="s">
        <v>303</v>
      </c>
    </row>
    <row r="7" spans="1:7" ht="23.4" customHeight="1">
      <c r="A7" s="77" t="s">
        <v>609</v>
      </c>
      <c r="B7" s="643">
        <v>7</v>
      </c>
      <c r="C7" s="643">
        <v>0.8</v>
      </c>
      <c r="D7" s="151">
        <v>21.2</v>
      </c>
      <c r="E7" s="643">
        <v>5</v>
      </c>
      <c r="F7" s="151">
        <v>0.5</v>
      </c>
      <c r="G7" s="151">
        <v>20</v>
      </c>
    </row>
    <row r="8" spans="1:7" ht="36" customHeight="1">
      <c r="A8" s="77" t="s">
        <v>620</v>
      </c>
      <c r="B8" s="643">
        <v>25</v>
      </c>
      <c r="C8" s="643">
        <v>2.7</v>
      </c>
      <c r="D8" s="151">
        <v>75.8</v>
      </c>
      <c r="E8" s="643">
        <v>19</v>
      </c>
      <c r="F8" s="151">
        <v>2</v>
      </c>
      <c r="G8" s="151">
        <v>76</v>
      </c>
    </row>
    <row r="9" spans="1:7" ht="24.6" customHeight="1">
      <c r="A9" s="77" t="s">
        <v>1130</v>
      </c>
      <c r="B9" s="660" t="s">
        <v>303</v>
      </c>
      <c r="C9" s="660" t="s">
        <v>303</v>
      </c>
      <c r="D9" s="660" t="s">
        <v>303</v>
      </c>
      <c r="E9" s="660" t="s">
        <v>303</v>
      </c>
      <c r="F9" s="660" t="s">
        <v>303</v>
      </c>
      <c r="G9" s="660" t="s">
        <v>303</v>
      </c>
    </row>
    <row r="10" spans="1:7" ht="24.6" customHeight="1">
      <c r="A10" s="77" t="s">
        <v>890</v>
      </c>
      <c r="B10" s="660" t="s">
        <v>303</v>
      </c>
      <c r="C10" s="660" t="s">
        <v>303</v>
      </c>
      <c r="D10" s="660" t="s">
        <v>303</v>
      </c>
      <c r="E10" s="643">
        <v>1</v>
      </c>
      <c r="F10" s="151">
        <v>0.1</v>
      </c>
      <c r="G10" s="151">
        <v>4</v>
      </c>
    </row>
    <row r="11" spans="1:7" ht="24.6" customHeight="1">
      <c r="A11" s="77" t="s">
        <v>1132</v>
      </c>
      <c r="B11" s="660" t="s">
        <v>303</v>
      </c>
      <c r="C11" s="660" t="s">
        <v>303</v>
      </c>
      <c r="D11" s="660" t="s">
        <v>303</v>
      </c>
      <c r="E11" s="660" t="s">
        <v>303</v>
      </c>
      <c r="F11" s="660" t="s">
        <v>303</v>
      </c>
      <c r="G11" s="660" t="s">
        <v>303</v>
      </c>
    </row>
    <row r="12" spans="1:7" ht="24.6" customHeight="1">
      <c r="A12" s="662" t="s">
        <v>439</v>
      </c>
      <c r="B12" s="660">
        <v>33</v>
      </c>
      <c r="C12" s="660">
        <v>3.6</v>
      </c>
      <c r="D12" s="147">
        <v>100</v>
      </c>
      <c r="E12" s="660">
        <v>25</v>
      </c>
      <c r="F12" s="147">
        <v>2.7</v>
      </c>
      <c r="G12" s="147">
        <v>100</v>
      </c>
    </row>
    <row r="13" spans="1:7" ht="18.600000000000001" customHeight="1"/>
    <row r="14" spans="1:7" ht="21" customHeight="1">
      <c r="A14" s="1012" t="s">
        <v>1135</v>
      </c>
      <c r="B14" s="1012"/>
      <c r="C14" s="1012"/>
      <c r="D14" s="1012"/>
      <c r="E14" s="1012"/>
      <c r="F14" s="1012"/>
      <c r="G14" s="1012"/>
    </row>
    <row r="15" spans="1:7" ht="27" customHeight="1">
      <c r="A15" s="1123" t="s">
        <v>1117</v>
      </c>
      <c r="B15" s="1123"/>
      <c r="C15" s="1123"/>
      <c r="D15" s="1123"/>
      <c r="E15" s="1123"/>
      <c r="F15" s="1123"/>
      <c r="G15" s="1123"/>
    </row>
    <row r="16" spans="1:7" ht="25.2" customHeight="1">
      <c r="A16" s="1134" t="s">
        <v>1128</v>
      </c>
      <c r="B16" s="1131">
        <v>2019</v>
      </c>
      <c r="C16" s="1131"/>
      <c r="D16" s="1131"/>
      <c r="E16" s="1131">
        <v>2020</v>
      </c>
      <c r="F16" s="1131"/>
      <c r="G16" s="1131"/>
    </row>
    <row r="17" spans="1:7" ht="39.6">
      <c r="A17" s="1134"/>
      <c r="B17" s="585" t="s">
        <v>764</v>
      </c>
      <c r="C17" s="218" t="s">
        <v>1134</v>
      </c>
      <c r="D17" s="218" t="s">
        <v>1094</v>
      </c>
      <c r="E17" s="585" t="s">
        <v>764</v>
      </c>
      <c r="F17" s="218" t="s">
        <v>1134</v>
      </c>
      <c r="G17" s="218" t="s">
        <v>1094</v>
      </c>
    </row>
    <row r="18" spans="1:7" ht="27.6" customHeight="1">
      <c r="A18" s="77" t="s">
        <v>575</v>
      </c>
      <c r="B18" s="100">
        <v>4</v>
      </c>
      <c r="C18" s="72">
        <v>0.4</v>
      </c>
      <c r="D18" s="72">
        <v>18.2</v>
      </c>
      <c r="E18" s="643">
        <v>1</v>
      </c>
      <c r="F18" s="98">
        <f>ROUND(E18*1000/9286,1)</f>
        <v>0.1</v>
      </c>
      <c r="G18" s="72">
        <v>9.1</v>
      </c>
    </row>
    <row r="19" spans="1:7" ht="27.6" customHeight="1">
      <c r="A19" s="77" t="s">
        <v>601</v>
      </c>
      <c r="B19" s="100">
        <v>3</v>
      </c>
      <c r="C19" s="72">
        <v>0.3</v>
      </c>
      <c r="D19" s="72">
        <v>13.7</v>
      </c>
      <c r="E19" s="660" t="s">
        <v>303</v>
      </c>
      <c r="F19" s="660" t="s">
        <v>303</v>
      </c>
      <c r="G19" s="660" t="s">
        <v>303</v>
      </c>
    </row>
    <row r="20" spans="1:7" ht="27.6" customHeight="1">
      <c r="A20" s="77" t="s">
        <v>890</v>
      </c>
      <c r="B20" s="100">
        <v>1</v>
      </c>
      <c r="C20" s="72">
        <v>0.1</v>
      </c>
      <c r="D20" s="72">
        <v>4.5</v>
      </c>
      <c r="E20" s="660" t="s">
        <v>303</v>
      </c>
      <c r="F20" s="660" t="s">
        <v>303</v>
      </c>
      <c r="G20" s="660" t="s">
        <v>303</v>
      </c>
    </row>
    <row r="21" spans="1:7" ht="27.6" customHeight="1">
      <c r="A21" s="77" t="s">
        <v>609</v>
      </c>
      <c r="B21" s="100">
        <v>6</v>
      </c>
      <c r="C21" s="72">
        <v>0.7</v>
      </c>
      <c r="D21" s="72">
        <v>27.3</v>
      </c>
      <c r="E21" s="643">
        <v>2</v>
      </c>
      <c r="F21" s="98">
        <f t="shared" ref="F21:F24" si="0">ROUND(E21*1000/9286,1)</f>
        <v>0.2</v>
      </c>
      <c r="G21" s="72">
        <v>18.100000000000001</v>
      </c>
    </row>
    <row r="22" spans="1:7" ht="37.950000000000003" customHeight="1">
      <c r="A22" s="77" t="s">
        <v>620</v>
      </c>
      <c r="B22" s="100">
        <v>3</v>
      </c>
      <c r="C22" s="72">
        <v>0.3</v>
      </c>
      <c r="D22" s="72">
        <v>13.7</v>
      </c>
      <c r="E22" s="643">
        <v>4</v>
      </c>
      <c r="F22" s="98">
        <f t="shared" si="0"/>
        <v>0.4</v>
      </c>
      <c r="G22" s="72">
        <v>36.4</v>
      </c>
    </row>
    <row r="23" spans="1:7" ht="27.6" customHeight="1">
      <c r="A23" s="77" t="s">
        <v>1130</v>
      </c>
      <c r="B23" s="660" t="s">
        <v>303</v>
      </c>
      <c r="C23" s="660" t="s">
        <v>303</v>
      </c>
      <c r="D23" s="660" t="s">
        <v>303</v>
      </c>
      <c r="E23" s="643">
        <v>1</v>
      </c>
      <c r="F23" s="98">
        <f t="shared" si="0"/>
        <v>0.1</v>
      </c>
      <c r="G23" s="72">
        <v>9.1</v>
      </c>
    </row>
    <row r="24" spans="1:7" ht="27.6" customHeight="1">
      <c r="A24" s="77" t="s">
        <v>1131</v>
      </c>
      <c r="B24" s="100">
        <v>1</v>
      </c>
      <c r="C24" s="72">
        <v>0.1</v>
      </c>
      <c r="D24" s="72">
        <v>4.5</v>
      </c>
      <c r="E24" s="643">
        <v>1</v>
      </c>
      <c r="F24" s="98">
        <f t="shared" si="0"/>
        <v>0.1</v>
      </c>
      <c r="G24" s="72">
        <v>9.1</v>
      </c>
    </row>
    <row r="25" spans="1:7" ht="27.6" customHeight="1">
      <c r="A25" s="77" t="s">
        <v>585</v>
      </c>
      <c r="B25" s="100">
        <v>1</v>
      </c>
      <c r="C25" s="72">
        <v>0.1</v>
      </c>
      <c r="D25" s="72">
        <v>4.5</v>
      </c>
      <c r="E25" s="660" t="s">
        <v>303</v>
      </c>
      <c r="F25" s="660" t="s">
        <v>303</v>
      </c>
      <c r="G25" s="660" t="s">
        <v>303</v>
      </c>
    </row>
    <row r="26" spans="1:7" ht="27.6" customHeight="1">
      <c r="A26" s="77" t="s">
        <v>1132</v>
      </c>
      <c r="B26" s="100">
        <v>2</v>
      </c>
      <c r="C26" s="72">
        <v>0.2</v>
      </c>
      <c r="D26" s="72">
        <v>9.1</v>
      </c>
      <c r="E26" s="660" t="s">
        <v>303</v>
      </c>
      <c r="F26" s="660" t="s">
        <v>303</v>
      </c>
      <c r="G26" s="660" t="s">
        <v>303</v>
      </c>
    </row>
    <row r="27" spans="1:7" ht="27.6" customHeight="1">
      <c r="A27" s="661" t="s">
        <v>720</v>
      </c>
      <c r="B27" s="660" t="s">
        <v>303</v>
      </c>
      <c r="C27" s="660" t="s">
        <v>303</v>
      </c>
      <c r="D27" s="660" t="s">
        <v>303</v>
      </c>
      <c r="E27" s="71">
        <v>1</v>
      </c>
      <c r="F27" s="663">
        <f t="shared" ref="F27:F29" si="1">ROUND(E27*1000/9286,1)</f>
        <v>0.1</v>
      </c>
      <c r="G27" s="664">
        <v>9.1</v>
      </c>
    </row>
    <row r="28" spans="1:7" s="665" customFormat="1" ht="27.6" customHeight="1">
      <c r="A28" s="641" t="s">
        <v>1129</v>
      </c>
      <c r="B28" s="98">
        <v>1</v>
      </c>
      <c r="C28" s="638">
        <v>0.1</v>
      </c>
      <c r="D28" s="638">
        <v>4.5</v>
      </c>
      <c r="E28" s="643">
        <v>1</v>
      </c>
      <c r="F28" s="98">
        <f t="shared" si="1"/>
        <v>0.1</v>
      </c>
      <c r="G28" s="638">
        <v>9.1</v>
      </c>
    </row>
    <row r="29" spans="1:7" ht="27.6" customHeight="1">
      <c r="A29" s="82" t="s">
        <v>439</v>
      </c>
      <c r="B29" s="666">
        <v>22</v>
      </c>
      <c r="C29" s="667">
        <v>2.4</v>
      </c>
      <c r="D29" s="667">
        <v>100</v>
      </c>
      <c r="E29" s="666">
        <v>11</v>
      </c>
      <c r="F29" s="98">
        <f t="shared" si="1"/>
        <v>1.2</v>
      </c>
      <c r="G29" s="667">
        <v>100</v>
      </c>
    </row>
  </sheetData>
  <mergeCells count="10">
    <mergeCell ref="A15:G15"/>
    <mergeCell ref="A16:A17"/>
    <mergeCell ref="B16:D16"/>
    <mergeCell ref="E16:G16"/>
    <mergeCell ref="A1:G1"/>
    <mergeCell ref="A2:G2"/>
    <mergeCell ref="A3:A4"/>
    <mergeCell ref="B3:D3"/>
    <mergeCell ref="E3:G3"/>
    <mergeCell ref="A14:G14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>
  <dimension ref="A1:M28"/>
  <sheetViews>
    <sheetView zoomScaleNormal="100" workbookViewId="0">
      <selection activeCell="J35" sqref="J35"/>
    </sheetView>
  </sheetViews>
  <sheetFormatPr defaultColWidth="8.88671875" defaultRowHeight="13.2"/>
  <cols>
    <col min="1" max="1" width="19.5546875" style="23" customWidth="1"/>
    <col min="2" max="3" width="6.5546875" style="23" customWidth="1"/>
    <col min="4" max="4" width="6.109375" style="23" customWidth="1"/>
    <col min="5" max="5" width="5.88671875" style="23" customWidth="1"/>
    <col min="6" max="6" width="5.5546875" style="23" customWidth="1"/>
    <col min="7" max="7" width="5.33203125" style="23" customWidth="1"/>
    <col min="8" max="8" width="5.44140625" style="23" customWidth="1"/>
    <col min="9" max="9" width="5.33203125" style="23" customWidth="1"/>
    <col min="10" max="10" width="6.109375" style="23" customWidth="1"/>
    <col min="11" max="11" width="6.88671875" style="23" customWidth="1"/>
    <col min="12" max="12" width="6.5546875" style="23" customWidth="1"/>
    <col min="13" max="13" width="6.33203125" style="23" customWidth="1"/>
    <col min="14" max="16384" width="8.88671875" style="23"/>
  </cols>
  <sheetData>
    <row r="1" spans="1:13" ht="22.95" customHeight="1">
      <c r="A1" s="1133" t="s">
        <v>1136</v>
      </c>
      <c r="B1" s="1133"/>
      <c r="C1" s="1133"/>
      <c r="D1" s="1133"/>
      <c r="E1" s="1133"/>
      <c r="F1" s="1133"/>
      <c r="G1" s="1133"/>
      <c r="H1" s="1133"/>
      <c r="I1" s="1133"/>
      <c r="J1" s="1133"/>
      <c r="K1" s="1133"/>
      <c r="L1" s="1133"/>
      <c r="M1" s="1133"/>
    </row>
    <row r="2" spans="1:13" ht="18.600000000000001" customHeight="1">
      <c r="A2" s="1133" t="s">
        <v>1137</v>
      </c>
      <c r="B2" s="1133"/>
      <c r="C2" s="1133"/>
      <c r="D2" s="1133"/>
      <c r="E2" s="1133"/>
      <c r="F2" s="1133"/>
      <c r="G2" s="1133"/>
      <c r="H2" s="1133"/>
      <c r="I2" s="1133"/>
      <c r="J2" s="1133"/>
      <c r="K2" s="1133"/>
      <c r="L2" s="1133"/>
      <c r="M2" s="1133"/>
    </row>
    <row r="3" spans="1:13" ht="26.4" customHeight="1">
      <c r="A3" s="1205" t="s">
        <v>1117</v>
      </c>
      <c r="B3" s="1272"/>
      <c r="C3" s="1272"/>
      <c r="D3" s="1272"/>
      <c r="E3" s="1272"/>
      <c r="F3" s="1272"/>
      <c r="G3" s="1272"/>
      <c r="H3" s="1272"/>
      <c r="I3" s="1272"/>
      <c r="J3" s="1272"/>
      <c r="K3" s="1272"/>
      <c r="L3" s="1272"/>
      <c r="M3" s="1272"/>
    </row>
    <row r="4" spans="1:13" s="668" customFormat="1" ht="54.6" customHeight="1">
      <c r="A4" s="1026" t="s">
        <v>1138</v>
      </c>
      <c r="B4" s="1274" t="s">
        <v>1139</v>
      </c>
      <c r="C4" s="1275"/>
      <c r="D4" s="1276" t="s">
        <v>1140</v>
      </c>
      <c r="E4" s="1277"/>
      <c r="F4" s="1276" t="s">
        <v>601</v>
      </c>
      <c r="G4" s="1277"/>
      <c r="H4" s="1276" t="s">
        <v>1141</v>
      </c>
      <c r="I4" s="1277"/>
      <c r="J4" s="1276" t="s">
        <v>1132</v>
      </c>
      <c r="K4" s="1277"/>
      <c r="L4" s="1278" t="s">
        <v>720</v>
      </c>
      <c r="M4" s="1279"/>
    </row>
    <row r="5" spans="1:13" s="668" customFormat="1" ht="18.600000000000001" customHeight="1">
      <c r="A5" s="1273"/>
      <c r="B5" s="1280" t="s">
        <v>718</v>
      </c>
      <c r="C5" s="1281"/>
      <c r="D5" s="1280" t="s">
        <v>1142</v>
      </c>
      <c r="E5" s="1281"/>
      <c r="F5" s="1280" t="s">
        <v>1143</v>
      </c>
      <c r="G5" s="1281"/>
      <c r="H5" s="1280" t="s">
        <v>1144</v>
      </c>
      <c r="I5" s="1281"/>
      <c r="J5" s="1280" t="s">
        <v>1145</v>
      </c>
      <c r="K5" s="1281"/>
      <c r="L5" s="1270" t="s">
        <v>1146</v>
      </c>
      <c r="M5" s="1271"/>
    </row>
    <row r="6" spans="1:13" s="668" customFormat="1" ht="22.2" customHeight="1">
      <c r="A6" s="1025"/>
      <c r="B6" s="669">
        <v>2019</v>
      </c>
      <c r="C6" s="669">
        <v>2020</v>
      </c>
      <c r="D6" s="669">
        <v>2019</v>
      </c>
      <c r="E6" s="669">
        <v>2020</v>
      </c>
      <c r="F6" s="669">
        <v>2019</v>
      </c>
      <c r="G6" s="669">
        <v>2020</v>
      </c>
      <c r="H6" s="669">
        <v>2019</v>
      </c>
      <c r="I6" s="669">
        <v>2020</v>
      </c>
      <c r="J6" s="669">
        <v>2019</v>
      </c>
      <c r="K6" s="669">
        <v>2020</v>
      </c>
      <c r="L6" s="669">
        <v>2019</v>
      </c>
      <c r="M6" s="669">
        <v>2020</v>
      </c>
    </row>
    <row r="7" spans="1:13" ht="21" customHeight="1">
      <c r="A7" s="670" t="s">
        <v>64</v>
      </c>
      <c r="B7" s="671">
        <v>21</v>
      </c>
      <c r="C7" s="671">
        <v>16</v>
      </c>
      <c r="D7" s="672" t="s">
        <v>303</v>
      </c>
      <c r="E7" s="672" t="s">
        <v>303</v>
      </c>
      <c r="F7" s="673">
        <v>2</v>
      </c>
      <c r="G7" s="672" t="s">
        <v>303</v>
      </c>
      <c r="H7" s="673">
        <v>3</v>
      </c>
      <c r="I7" s="673">
        <v>3</v>
      </c>
      <c r="J7" s="672" t="s">
        <v>303</v>
      </c>
      <c r="K7" s="672" t="s">
        <v>303</v>
      </c>
      <c r="L7" s="672" t="s">
        <v>303</v>
      </c>
      <c r="M7" s="672" t="s">
        <v>303</v>
      </c>
    </row>
    <row r="8" spans="1:13" ht="21" customHeight="1">
      <c r="A8" s="674" t="s">
        <v>706</v>
      </c>
      <c r="B8" s="672" t="s">
        <v>303</v>
      </c>
      <c r="C8" s="671" t="s">
        <v>303</v>
      </c>
      <c r="D8" s="672" t="s">
        <v>303</v>
      </c>
      <c r="E8" s="672" t="s">
        <v>303</v>
      </c>
      <c r="F8" s="672" t="s">
        <v>303</v>
      </c>
      <c r="G8" s="672" t="s">
        <v>303</v>
      </c>
      <c r="H8" s="672" t="s">
        <v>303</v>
      </c>
      <c r="I8" s="672" t="s">
        <v>303</v>
      </c>
      <c r="J8" s="672" t="s">
        <v>303</v>
      </c>
      <c r="K8" s="672" t="s">
        <v>303</v>
      </c>
      <c r="L8" s="672" t="s">
        <v>303</v>
      </c>
      <c r="M8" s="672" t="s">
        <v>303</v>
      </c>
    </row>
    <row r="9" spans="1:13" ht="19.2" customHeight="1">
      <c r="A9" s="670" t="s">
        <v>1147</v>
      </c>
      <c r="B9" s="672" t="s">
        <v>303</v>
      </c>
      <c r="C9" s="671" t="s">
        <v>303</v>
      </c>
      <c r="D9" s="672" t="s">
        <v>303</v>
      </c>
      <c r="E9" s="672" t="s">
        <v>303</v>
      </c>
      <c r="F9" s="672" t="s">
        <v>303</v>
      </c>
      <c r="G9" s="672" t="s">
        <v>303</v>
      </c>
      <c r="H9" s="672" t="s">
        <v>303</v>
      </c>
      <c r="I9" s="672" t="s">
        <v>303</v>
      </c>
      <c r="J9" s="672" t="s">
        <v>303</v>
      </c>
      <c r="K9" s="672" t="s">
        <v>303</v>
      </c>
      <c r="L9" s="672" t="s">
        <v>303</v>
      </c>
      <c r="M9" s="672" t="s">
        <v>303</v>
      </c>
    </row>
    <row r="10" spans="1:13" ht="22.2" customHeight="1">
      <c r="A10" s="674" t="s">
        <v>1148</v>
      </c>
      <c r="B10" s="671">
        <v>2</v>
      </c>
      <c r="C10" s="671" t="s">
        <v>303</v>
      </c>
      <c r="D10" s="672">
        <v>1</v>
      </c>
      <c r="E10" s="672" t="s">
        <v>303</v>
      </c>
      <c r="F10" s="672" t="s">
        <v>303</v>
      </c>
      <c r="G10" s="672" t="s">
        <v>303</v>
      </c>
      <c r="H10" s="672" t="s">
        <v>303</v>
      </c>
      <c r="I10" s="672" t="s">
        <v>303</v>
      </c>
      <c r="J10" s="672" t="s">
        <v>303</v>
      </c>
      <c r="K10" s="672" t="s">
        <v>303</v>
      </c>
      <c r="L10" s="672" t="s">
        <v>303</v>
      </c>
      <c r="M10" s="672" t="s">
        <v>303</v>
      </c>
    </row>
    <row r="11" spans="1:13" ht="19.2" customHeight="1">
      <c r="A11" s="674" t="s">
        <v>68</v>
      </c>
      <c r="B11" s="672" t="s">
        <v>303</v>
      </c>
      <c r="C11" s="671" t="s">
        <v>303</v>
      </c>
      <c r="D11" s="672" t="s">
        <v>303</v>
      </c>
      <c r="E11" s="672" t="s">
        <v>303</v>
      </c>
      <c r="F11" s="672" t="s">
        <v>303</v>
      </c>
      <c r="G11" s="672" t="s">
        <v>303</v>
      </c>
      <c r="H11" s="672" t="s">
        <v>303</v>
      </c>
      <c r="I11" s="672" t="s">
        <v>303</v>
      </c>
      <c r="J11" s="672" t="s">
        <v>303</v>
      </c>
      <c r="K11" s="672" t="s">
        <v>303</v>
      </c>
      <c r="L11" s="672" t="s">
        <v>303</v>
      </c>
      <c r="M11" s="672" t="s">
        <v>303</v>
      </c>
    </row>
    <row r="12" spans="1:13" ht="25.2" customHeight="1">
      <c r="A12" s="674" t="s">
        <v>709</v>
      </c>
      <c r="B12" s="675">
        <v>4</v>
      </c>
      <c r="C12" s="671">
        <v>2</v>
      </c>
      <c r="D12" s="672" t="s">
        <v>303</v>
      </c>
      <c r="E12" s="672" t="s">
        <v>303</v>
      </c>
      <c r="F12" s="672" t="s">
        <v>303</v>
      </c>
      <c r="G12" s="672" t="s">
        <v>303</v>
      </c>
      <c r="H12" s="673">
        <v>1</v>
      </c>
      <c r="I12" s="672" t="s">
        <v>303</v>
      </c>
      <c r="J12" s="672" t="s">
        <v>303</v>
      </c>
      <c r="K12" s="672" t="s">
        <v>303</v>
      </c>
      <c r="L12" s="672" t="s">
        <v>303</v>
      </c>
      <c r="M12" s="673">
        <v>1</v>
      </c>
    </row>
    <row r="13" spans="1:13" ht="25.2" customHeight="1">
      <c r="A13" s="674" t="s">
        <v>71</v>
      </c>
      <c r="B13" s="671">
        <v>2</v>
      </c>
      <c r="C13" s="671">
        <v>2</v>
      </c>
      <c r="D13" s="672" t="s">
        <v>303</v>
      </c>
      <c r="E13" s="672" t="s">
        <v>303</v>
      </c>
      <c r="F13" s="672" t="s">
        <v>303</v>
      </c>
      <c r="G13" s="672" t="s">
        <v>303</v>
      </c>
      <c r="H13" s="673">
        <v>1</v>
      </c>
      <c r="I13" s="672" t="s">
        <v>303</v>
      </c>
      <c r="J13" s="672" t="s">
        <v>303</v>
      </c>
      <c r="K13" s="672" t="s">
        <v>303</v>
      </c>
      <c r="L13" s="672" t="s">
        <v>303</v>
      </c>
      <c r="M13" s="672" t="s">
        <v>303</v>
      </c>
    </row>
    <row r="14" spans="1:13" ht="25.2" customHeight="1">
      <c r="A14" s="674" t="s">
        <v>72</v>
      </c>
      <c r="B14" s="671">
        <v>2</v>
      </c>
      <c r="C14" s="671">
        <v>2</v>
      </c>
      <c r="D14" s="672" t="s">
        <v>303</v>
      </c>
      <c r="E14" s="672" t="s">
        <v>303</v>
      </c>
      <c r="F14" s="672" t="s">
        <v>303</v>
      </c>
      <c r="G14" s="672" t="s">
        <v>303</v>
      </c>
      <c r="H14" s="673">
        <v>1</v>
      </c>
      <c r="I14" s="672" t="s">
        <v>303</v>
      </c>
      <c r="J14" s="175">
        <v>1</v>
      </c>
      <c r="K14" s="672" t="s">
        <v>303</v>
      </c>
      <c r="L14" s="672" t="s">
        <v>303</v>
      </c>
      <c r="M14" s="672" t="s">
        <v>303</v>
      </c>
    </row>
    <row r="15" spans="1:13" ht="21.6" customHeight="1">
      <c r="A15" s="674" t="s">
        <v>73</v>
      </c>
      <c r="B15" s="673" t="s">
        <v>303</v>
      </c>
      <c r="C15" s="671" t="s">
        <v>303</v>
      </c>
      <c r="D15" s="672" t="s">
        <v>303</v>
      </c>
      <c r="E15" s="672" t="s">
        <v>303</v>
      </c>
      <c r="F15" s="672" t="s">
        <v>303</v>
      </c>
      <c r="G15" s="672" t="s">
        <v>303</v>
      </c>
      <c r="H15" s="672" t="s">
        <v>303</v>
      </c>
      <c r="I15" s="672" t="s">
        <v>303</v>
      </c>
      <c r="J15" s="672" t="s">
        <v>303</v>
      </c>
      <c r="K15" s="672" t="s">
        <v>303</v>
      </c>
      <c r="L15" s="672" t="s">
        <v>303</v>
      </c>
      <c r="M15" s="672" t="s">
        <v>303</v>
      </c>
    </row>
    <row r="16" spans="1:13" ht="25.2" customHeight="1">
      <c r="A16" s="674" t="s">
        <v>74</v>
      </c>
      <c r="B16" s="671">
        <v>8</v>
      </c>
      <c r="C16" s="671">
        <v>4</v>
      </c>
      <c r="D16" s="673">
        <v>1</v>
      </c>
      <c r="E16" s="672" t="s">
        <v>303</v>
      </c>
      <c r="F16" s="673">
        <v>1</v>
      </c>
      <c r="G16" s="672" t="s">
        <v>303</v>
      </c>
      <c r="H16" s="673">
        <v>5</v>
      </c>
      <c r="I16" s="673">
        <v>1</v>
      </c>
      <c r="J16" s="672" t="s">
        <v>303</v>
      </c>
      <c r="K16" s="672" t="s">
        <v>303</v>
      </c>
      <c r="L16" s="672" t="s">
        <v>303</v>
      </c>
      <c r="M16" s="672" t="s">
        <v>303</v>
      </c>
    </row>
    <row r="17" spans="1:13" ht="25.2" customHeight="1">
      <c r="A17" s="674" t="s">
        <v>75</v>
      </c>
      <c r="B17" s="671">
        <v>1</v>
      </c>
      <c r="C17" s="671" t="s">
        <v>303</v>
      </c>
      <c r="D17" s="672" t="s">
        <v>303</v>
      </c>
      <c r="E17" s="672" t="s">
        <v>303</v>
      </c>
      <c r="F17" s="672" t="s">
        <v>303</v>
      </c>
      <c r="G17" s="672" t="s">
        <v>303</v>
      </c>
      <c r="H17" s="672" t="s">
        <v>303</v>
      </c>
      <c r="I17" s="672" t="s">
        <v>303</v>
      </c>
      <c r="J17" s="672" t="s">
        <v>303</v>
      </c>
      <c r="K17" s="672" t="s">
        <v>303</v>
      </c>
      <c r="L17" s="672" t="s">
        <v>303</v>
      </c>
      <c r="M17" s="672" t="s">
        <v>303</v>
      </c>
    </row>
    <row r="18" spans="1:13" ht="25.2" customHeight="1">
      <c r="A18" s="674" t="s">
        <v>76</v>
      </c>
      <c r="B18" s="671">
        <v>3</v>
      </c>
      <c r="C18" s="671">
        <v>2</v>
      </c>
      <c r="D18" s="672" t="s">
        <v>303</v>
      </c>
      <c r="E18" s="672" t="s">
        <v>303</v>
      </c>
      <c r="F18" s="672" t="s">
        <v>303</v>
      </c>
      <c r="G18" s="672" t="s">
        <v>303</v>
      </c>
      <c r="H18" s="673">
        <v>1</v>
      </c>
      <c r="I18" s="673">
        <v>1</v>
      </c>
      <c r="J18" s="672" t="s">
        <v>303</v>
      </c>
      <c r="K18" s="672" t="s">
        <v>303</v>
      </c>
      <c r="L18" s="672" t="s">
        <v>303</v>
      </c>
      <c r="M18" s="672" t="s">
        <v>303</v>
      </c>
    </row>
    <row r="19" spans="1:13" ht="28.95" customHeight="1">
      <c r="A19" s="674" t="s">
        <v>77</v>
      </c>
      <c r="B19" s="673" t="s">
        <v>303</v>
      </c>
      <c r="C19" s="671">
        <v>1</v>
      </c>
      <c r="D19" s="672" t="s">
        <v>303</v>
      </c>
      <c r="E19" s="672" t="s">
        <v>303</v>
      </c>
      <c r="F19" s="672" t="s">
        <v>303</v>
      </c>
      <c r="G19" s="672" t="s">
        <v>303</v>
      </c>
      <c r="H19" s="672" t="s">
        <v>303</v>
      </c>
      <c r="I19" s="673">
        <v>1</v>
      </c>
      <c r="J19" s="672" t="s">
        <v>303</v>
      </c>
      <c r="K19" s="672" t="s">
        <v>303</v>
      </c>
      <c r="L19" s="672" t="s">
        <v>303</v>
      </c>
      <c r="M19" s="672" t="s">
        <v>303</v>
      </c>
    </row>
    <row r="20" spans="1:13" ht="25.2" customHeight="1">
      <c r="A20" s="674" t="s">
        <v>79</v>
      </c>
      <c r="B20" s="671">
        <v>2</v>
      </c>
      <c r="C20" s="671">
        <v>3</v>
      </c>
      <c r="D20" s="672" t="s">
        <v>303</v>
      </c>
      <c r="E20" s="672" t="s">
        <v>303</v>
      </c>
      <c r="F20" s="672" t="s">
        <v>303</v>
      </c>
      <c r="G20" s="672" t="s">
        <v>303</v>
      </c>
      <c r="H20" s="672" t="s">
        <v>303</v>
      </c>
      <c r="I20" s="672" t="s">
        <v>303</v>
      </c>
      <c r="J20" s="672" t="s">
        <v>303</v>
      </c>
      <c r="K20" s="672" t="s">
        <v>303</v>
      </c>
      <c r="L20" s="672" t="s">
        <v>303</v>
      </c>
      <c r="M20" s="672" t="s">
        <v>303</v>
      </c>
    </row>
    <row r="21" spans="1:13" ht="25.2" customHeight="1">
      <c r="A21" s="674" t="s">
        <v>80</v>
      </c>
      <c r="B21" s="671">
        <v>1</v>
      </c>
      <c r="C21" s="671">
        <v>2</v>
      </c>
      <c r="D21" s="672" t="s">
        <v>303</v>
      </c>
      <c r="E21" s="672" t="s">
        <v>303</v>
      </c>
      <c r="F21" s="672" t="s">
        <v>303</v>
      </c>
      <c r="G21" s="672" t="s">
        <v>303</v>
      </c>
      <c r="H21" s="672" t="s">
        <v>303</v>
      </c>
      <c r="I21" s="672" t="s">
        <v>303</v>
      </c>
      <c r="J21" s="673">
        <v>1</v>
      </c>
      <c r="K21" s="672" t="s">
        <v>303</v>
      </c>
      <c r="L21" s="672" t="s">
        <v>303</v>
      </c>
      <c r="M21" s="672" t="s">
        <v>303</v>
      </c>
    </row>
    <row r="22" spans="1:13" ht="25.2" customHeight="1">
      <c r="A22" s="674" t="s">
        <v>81</v>
      </c>
      <c r="B22" s="671">
        <v>4</v>
      </c>
      <c r="C22" s="671" t="s">
        <v>303</v>
      </c>
      <c r="D22" s="673">
        <v>1</v>
      </c>
      <c r="E22" s="672" t="s">
        <v>303</v>
      </c>
      <c r="F22" s="672" t="s">
        <v>303</v>
      </c>
      <c r="G22" s="672" t="s">
        <v>303</v>
      </c>
      <c r="H22" s="672" t="s">
        <v>303</v>
      </c>
      <c r="I22" s="672" t="s">
        <v>303</v>
      </c>
      <c r="J22" s="672" t="s">
        <v>303</v>
      </c>
      <c r="K22" s="672" t="s">
        <v>303</v>
      </c>
      <c r="L22" s="672" t="s">
        <v>303</v>
      </c>
      <c r="M22" s="672" t="s">
        <v>303</v>
      </c>
    </row>
    <row r="23" spans="1:13" ht="25.2" customHeight="1">
      <c r="A23" s="674" t="s">
        <v>82</v>
      </c>
      <c r="B23" s="671">
        <v>2</v>
      </c>
      <c r="C23" s="671">
        <v>2</v>
      </c>
      <c r="D23" s="672" t="s">
        <v>303</v>
      </c>
      <c r="E23" s="672" t="s">
        <v>303</v>
      </c>
      <c r="F23" s="672" t="s">
        <v>303</v>
      </c>
      <c r="G23" s="672" t="s">
        <v>303</v>
      </c>
      <c r="H23" s="672" t="s">
        <v>303</v>
      </c>
      <c r="I23" s="672" t="s">
        <v>303</v>
      </c>
      <c r="J23" s="672" t="s">
        <v>303</v>
      </c>
      <c r="K23" s="672" t="s">
        <v>303</v>
      </c>
      <c r="L23" s="672" t="s">
        <v>303</v>
      </c>
      <c r="M23" s="672" t="s">
        <v>303</v>
      </c>
    </row>
    <row r="24" spans="1:13" ht="25.2" customHeight="1">
      <c r="A24" s="674" t="s">
        <v>83</v>
      </c>
      <c r="B24" s="671">
        <v>1</v>
      </c>
      <c r="C24" s="671">
        <v>1</v>
      </c>
      <c r="D24" s="673">
        <v>1</v>
      </c>
      <c r="E24" s="672" t="s">
        <v>303</v>
      </c>
      <c r="F24" s="672" t="s">
        <v>303</v>
      </c>
      <c r="G24" s="672" t="s">
        <v>303</v>
      </c>
      <c r="H24" s="672" t="s">
        <v>303</v>
      </c>
      <c r="I24" s="672" t="s">
        <v>303</v>
      </c>
      <c r="J24" s="672" t="s">
        <v>303</v>
      </c>
      <c r="K24" s="672" t="s">
        <v>303</v>
      </c>
      <c r="L24" s="672" t="s">
        <v>303</v>
      </c>
      <c r="M24" s="672" t="s">
        <v>303</v>
      </c>
    </row>
    <row r="25" spans="1:13" ht="25.2" customHeight="1">
      <c r="A25" s="674" t="s">
        <v>84</v>
      </c>
      <c r="B25" s="671">
        <v>1</v>
      </c>
      <c r="C25" s="671" t="s">
        <v>303</v>
      </c>
      <c r="D25" s="672" t="s">
        <v>303</v>
      </c>
      <c r="E25" s="672" t="s">
        <v>303</v>
      </c>
      <c r="F25" s="672" t="s">
        <v>303</v>
      </c>
      <c r="G25" s="672" t="s">
        <v>303</v>
      </c>
      <c r="H25" s="672" t="s">
        <v>303</v>
      </c>
      <c r="I25" s="672" t="s">
        <v>303</v>
      </c>
      <c r="J25" s="672" t="s">
        <v>303</v>
      </c>
      <c r="K25" s="672" t="s">
        <v>303</v>
      </c>
      <c r="L25" s="672" t="s">
        <v>303</v>
      </c>
      <c r="M25" s="672" t="s">
        <v>303</v>
      </c>
    </row>
    <row r="26" spans="1:13" ht="25.2" customHeight="1">
      <c r="A26" s="674" t="s">
        <v>85</v>
      </c>
      <c r="B26" s="671">
        <v>1</v>
      </c>
      <c r="C26" s="671">
        <v>1</v>
      </c>
      <c r="D26" s="672" t="s">
        <v>303</v>
      </c>
      <c r="E26" s="673">
        <v>1</v>
      </c>
      <c r="F26" s="672" t="s">
        <v>303</v>
      </c>
      <c r="G26" s="672" t="s">
        <v>303</v>
      </c>
      <c r="H26" s="673">
        <v>1</v>
      </c>
      <c r="I26" s="672" t="s">
        <v>303</v>
      </c>
      <c r="J26" s="672" t="s">
        <v>303</v>
      </c>
      <c r="K26" s="672" t="s">
        <v>303</v>
      </c>
      <c r="L26" s="672" t="s">
        <v>303</v>
      </c>
      <c r="M26" s="672" t="s">
        <v>303</v>
      </c>
    </row>
    <row r="27" spans="1:13" ht="29.4" customHeight="1">
      <c r="A27" s="676" t="s">
        <v>1149</v>
      </c>
      <c r="B27" s="671">
        <v>55</v>
      </c>
      <c r="C27" s="671">
        <v>36</v>
      </c>
      <c r="D27" s="671">
        <v>4</v>
      </c>
      <c r="E27" s="677">
        <v>1</v>
      </c>
      <c r="F27" s="671">
        <v>3</v>
      </c>
      <c r="G27" s="672" t="s">
        <v>303</v>
      </c>
      <c r="H27" s="671">
        <v>13</v>
      </c>
      <c r="I27" s="677">
        <v>7</v>
      </c>
      <c r="J27" s="671">
        <v>2</v>
      </c>
      <c r="K27" s="672" t="s">
        <v>303</v>
      </c>
      <c r="L27" s="672" t="s">
        <v>303</v>
      </c>
      <c r="M27" s="671">
        <v>1</v>
      </c>
    </row>
    <row r="28" spans="1:13" ht="30.6" customHeight="1">
      <c r="A28" s="281" t="s">
        <v>1150</v>
      </c>
      <c r="B28" s="626">
        <v>100</v>
      </c>
      <c r="C28" s="626">
        <v>100</v>
      </c>
      <c r="D28" s="626">
        <v>7.3</v>
      </c>
      <c r="E28" s="678">
        <v>2.8</v>
      </c>
      <c r="F28" s="626">
        <v>5.5</v>
      </c>
      <c r="G28" s="672" t="s">
        <v>303</v>
      </c>
      <c r="H28" s="626">
        <v>23.7</v>
      </c>
      <c r="I28" s="678">
        <v>19.3</v>
      </c>
      <c r="J28" s="626">
        <v>3.6</v>
      </c>
      <c r="K28" s="672" t="s">
        <v>303</v>
      </c>
      <c r="L28" s="672" t="s">
        <v>303</v>
      </c>
      <c r="M28" s="678">
        <v>2.8</v>
      </c>
    </row>
  </sheetData>
  <mergeCells count="16">
    <mergeCell ref="L5:M5"/>
    <mergeCell ref="A1:M1"/>
    <mergeCell ref="A2:M2"/>
    <mergeCell ref="A3:M3"/>
    <mergeCell ref="A4:A6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</mergeCells>
  <printOptions horizontalCentered="1"/>
  <pageMargins left="0.59055118110236227" right="0.59055118110236227" top="0.39370078740157483" bottom="0.78740157480314965" header="0" footer="0"/>
  <pageSetup paperSize="9" orientation="portrait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>
  <dimension ref="A1:M29"/>
  <sheetViews>
    <sheetView zoomScaleNormal="100" workbookViewId="0">
      <selection activeCell="J35" sqref="J35"/>
    </sheetView>
  </sheetViews>
  <sheetFormatPr defaultColWidth="8.88671875" defaultRowHeight="13.2"/>
  <cols>
    <col min="1" max="1" width="18.6640625" style="23" customWidth="1"/>
    <col min="2" max="3" width="5.6640625" style="23" customWidth="1"/>
    <col min="4" max="4" width="5.109375" style="23" customWidth="1"/>
    <col min="5" max="5" width="5.6640625" style="23" customWidth="1"/>
    <col min="6" max="6" width="6.88671875" style="23" customWidth="1"/>
    <col min="7" max="7" width="6.5546875" style="23" customWidth="1"/>
    <col min="8" max="8" width="6.33203125" style="23" customWidth="1"/>
    <col min="9" max="9" width="6.6640625" style="23" customWidth="1"/>
    <col min="10" max="10" width="6.109375" style="23" customWidth="1"/>
    <col min="11" max="11" width="6.88671875" style="23" customWidth="1"/>
    <col min="12" max="12" width="5.6640625" style="23" customWidth="1"/>
    <col min="13" max="13" width="6.33203125" style="23" customWidth="1"/>
    <col min="14" max="16384" width="8.88671875" style="23"/>
  </cols>
  <sheetData>
    <row r="1" spans="1:13" ht="26.4" customHeight="1">
      <c r="A1" s="1283" t="s">
        <v>1136</v>
      </c>
      <c r="B1" s="1283"/>
      <c r="C1" s="1283"/>
      <c r="D1" s="1283"/>
      <c r="E1" s="1283"/>
      <c r="F1" s="1283"/>
      <c r="G1" s="1283"/>
      <c r="H1" s="1283"/>
      <c r="I1" s="1283"/>
      <c r="J1" s="1283"/>
      <c r="K1" s="1283"/>
      <c r="L1" s="1283"/>
      <c r="M1" s="1283"/>
    </row>
    <row r="2" spans="1:13" ht="26.4" customHeight="1">
      <c r="A2" s="1283" t="s">
        <v>1151</v>
      </c>
      <c r="B2" s="1283"/>
      <c r="C2" s="1283"/>
      <c r="D2" s="1283"/>
      <c r="E2" s="1283"/>
      <c r="F2" s="1283"/>
      <c r="G2" s="1283"/>
      <c r="H2" s="1283"/>
      <c r="I2" s="1283"/>
      <c r="J2" s="1283"/>
      <c r="K2" s="1283"/>
      <c r="L2" s="1283"/>
      <c r="M2" s="1283"/>
    </row>
    <row r="3" spans="1:13" ht="21.75" customHeight="1">
      <c r="A3" s="1239" t="s">
        <v>1117</v>
      </c>
      <c r="B3" s="1239"/>
      <c r="C3" s="1239"/>
      <c r="D3" s="1239"/>
      <c r="E3" s="1239"/>
      <c r="F3" s="1239"/>
      <c r="G3" s="1239"/>
      <c r="H3" s="1239"/>
      <c r="I3" s="1239"/>
      <c r="J3" s="1239"/>
      <c r="K3" s="1239"/>
      <c r="L3" s="1239"/>
      <c r="M3" s="1239"/>
    </row>
    <row r="4" spans="1:13" ht="17.399999999999999" customHeight="1">
      <c r="A4" s="1284" t="s">
        <v>1152</v>
      </c>
      <c r="B4" s="1284"/>
      <c r="C4" s="1284"/>
      <c r="D4" s="1284"/>
      <c r="E4" s="1284"/>
      <c r="F4" s="1284"/>
      <c r="G4" s="1284"/>
      <c r="H4" s="1284"/>
      <c r="I4" s="1284"/>
      <c r="J4" s="1284"/>
      <c r="K4" s="1284"/>
      <c r="L4" s="1284"/>
      <c r="M4" s="1284"/>
    </row>
    <row r="5" spans="1:13" s="668" customFormat="1" ht="45.6" customHeight="1">
      <c r="A5" s="1026" t="s">
        <v>1138</v>
      </c>
      <c r="B5" s="1276" t="s">
        <v>1153</v>
      </c>
      <c r="C5" s="1277"/>
      <c r="D5" s="1276" t="s">
        <v>1154</v>
      </c>
      <c r="E5" s="1277"/>
      <c r="F5" s="1276" t="s">
        <v>1155</v>
      </c>
      <c r="G5" s="1277"/>
      <c r="H5" s="1276" t="s">
        <v>1156</v>
      </c>
      <c r="I5" s="1277"/>
      <c r="J5" s="1285" t="s">
        <v>1129</v>
      </c>
      <c r="K5" s="1286"/>
      <c r="L5" s="990" t="s">
        <v>890</v>
      </c>
      <c r="M5" s="990"/>
    </row>
    <row r="6" spans="1:13" s="668" customFormat="1" ht="19.95" customHeight="1">
      <c r="A6" s="1273"/>
      <c r="B6" s="1280" t="s">
        <v>1157</v>
      </c>
      <c r="C6" s="1281"/>
      <c r="D6" s="1280" t="s">
        <v>1158</v>
      </c>
      <c r="E6" s="1281"/>
      <c r="F6" s="1280" t="s">
        <v>1159</v>
      </c>
      <c r="G6" s="1281"/>
      <c r="H6" s="1280" t="s">
        <v>1160</v>
      </c>
      <c r="I6" s="1281"/>
      <c r="J6" s="1280" t="s">
        <v>1161</v>
      </c>
      <c r="K6" s="1281"/>
      <c r="L6" s="1282" t="s">
        <v>1162</v>
      </c>
      <c r="M6" s="1282"/>
    </row>
    <row r="7" spans="1:13" s="668" customFormat="1" ht="19.2" customHeight="1">
      <c r="A7" s="1025"/>
      <c r="B7" s="679">
        <v>2019</v>
      </c>
      <c r="C7" s="679">
        <v>2020</v>
      </c>
      <c r="D7" s="679">
        <v>2019</v>
      </c>
      <c r="E7" s="679">
        <v>2020</v>
      </c>
      <c r="F7" s="679">
        <v>2019</v>
      </c>
      <c r="G7" s="679">
        <v>2020</v>
      </c>
      <c r="H7" s="679">
        <v>2019</v>
      </c>
      <c r="I7" s="679">
        <v>2020</v>
      </c>
      <c r="J7" s="679">
        <v>2019</v>
      </c>
      <c r="K7" s="679">
        <v>2020</v>
      </c>
      <c r="L7" s="679">
        <v>2019</v>
      </c>
      <c r="M7" s="679">
        <v>2020</v>
      </c>
    </row>
    <row r="8" spans="1:13" ht="24.6" customHeight="1">
      <c r="A8" s="670" t="s">
        <v>64</v>
      </c>
      <c r="B8" s="671">
        <v>15</v>
      </c>
      <c r="C8" s="671">
        <v>12</v>
      </c>
      <c r="D8" s="672" t="s">
        <v>303</v>
      </c>
      <c r="E8" s="672" t="s">
        <v>303</v>
      </c>
      <c r="F8" s="672" t="s">
        <v>303</v>
      </c>
      <c r="G8" s="672" t="s">
        <v>303</v>
      </c>
      <c r="H8" s="672" t="s">
        <v>303</v>
      </c>
      <c r="I8" s="672" t="s">
        <v>303</v>
      </c>
      <c r="J8" s="671">
        <v>1</v>
      </c>
      <c r="K8" s="671">
        <v>1</v>
      </c>
      <c r="L8" s="672" t="s">
        <v>303</v>
      </c>
      <c r="M8" s="672" t="s">
        <v>303</v>
      </c>
    </row>
    <row r="9" spans="1:13" ht="24.6" customHeight="1">
      <c r="A9" s="674" t="s">
        <v>706</v>
      </c>
      <c r="B9" s="672" t="s">
        <v>303</v>
      </c>
      <c r="C9" s="672"/>
      <c r="D9" s="672" t="s">
        <v>303</v>
      </c>
      <c r="E9" s="672" t="s">
        <v>303</v>
      </c>
      <c r="F9" s="672" t="s">
        <v>303</v>
      </c>
      <c r="G9" s="672" t="s">
        <v>303</v>
      </c>
      <c r="H9" s="672" t="s">
        <v>303</v>
      </c>
      <c r="I9" s="672" t="s">
        <v>303</v>
      </c>
      <c r="J9" s="672" t="s">
        <v>303</v>
      </c>
      <c r="K9" s="672" t="s">
        <v>303</v>
      </c>
      <c r="L9" s="672" t="s">
        <v>303</v>
      </c>
      <c r="M9" s="672" t="s">
        <v>303</v>
      </c>
    </row>
    <row r="10" spans="1:13" ht="24.6" customHeight="1">
      <c r="A10" s="670" t="s">
        <v>1147</v>
      </c>
      <c r="B10" s="672" t="s">
        <v>303</v>
      </c>
      <c r="C10" s="672"/>
      <c r="D10" s="672" t="s">
        <v>303</v>
      </c>
      <c r="E10" s="672" t="s">
        <v>303</v>
      </c>
      <c r="F10" s="672" t="s">
        <v>303</v>
      </c>
      <c r="G10" s="672" t="s">
        <v>303</v>
      </c>
      <c r="H10" s="672" t="s">
        <v>303</v>
      </c>
      <c r="I10" s="672" t="s">
        <v>303</v>
      </c>
      <c r="J10" s="672" t="s">
        <v>303</v>
      </c>
      <c r="K10" s="672" t="s">
        <v>303</v>
      </c>
      <c r="L10" s="672" t="s">
        <v>303</v>
      </c>
      <c r="M10" s="672" t="s">
        <v>303</v>
      </c>
    </row>
    <row r="11" spans="1:13" ht="24.6" customHeight="1">
      <c r="A11" s="674" t="s">
        <v>1148</v>
      </c>
      <c r="B11" s="671">
        <v>1</v>
      </c>
      <c r="C11" s="671"/>
      <c r="D11" s="672" t="s">
        <v>303</v>
      </c>
      <c r="E11" s="672" t="s">
        <v>303</v>
      </c>
      <c r="F11" s="672" t="s">
        <v>303</v>
      </c>
      <c r="G11" s="672" t="s">
        <v>303</v>
      </c>
      <c r="H11" s="672" t="s">
        <v>303</v>
      </c>
      <c r="I11" s="672" t="s">
        <v>303</v>
      </c>
      <c r="J11" s="672" t="s">
        <v>303</v>
      </c>
      <c r="K11" s="672" t="s">
        <v>303</v>
      </c>
      <c r="L11" s="672" t="s">
        <v>303</v>
      </c>
      <c r="M11" s="672" t="s">
        <v>303</v>
      </c>
    </row>
    <row r="12" spans="1:13" ht="24.6" customHeight="1">
      <c r="A12" s="674" t="s">
        <v>68</v>
      </c>
      <c r="B12" s="672" t="s">
        <v>303</v>
      </c>
      <c r="C12" s="672"/>
      <c r="D12" s="672" t="s">
        <v>303</v>
      </c>
      <c r="E12" s="672" t="s">
        <v>303</v>
      </c>
      <c r="F12" s="672" t="s">
        <v>303</v>
      </c>
      <c r="G12" s="672" t="s">
        <v>303</v>
      </c>
      <c r="H12" s="672" t="s">
        <v>303</v>
      </c>
      <c r="I12" s="672" t="s">
        <v>303</v>
      </c>
      <c r="J12" s="672" t="s">
        <v>303</v>
      </c>
      <c r="K12" s="672" t="s">
        <v>303</v>
      </c>
      <c r="L12" s="672" t="s">
        <v>303</v>
      </c>
      <c r="M12" s="672" t="s">
        <v>303</v>
      </c>
    </row>
    <row r="13" spans="1:13" ht="24.6" customHeight="1">
      <c r="A13" s="674" t="s">
        <v>709</v>
      </c>
      <c r="B13" s="671">
        <v>3</v>
      </c>
      <c r="C13" s="671">
        <v>1</v>
      </c>
      <c r="D13" s="672" t="s">
        <v>303</v>
      </c>
      <c r="E13" s="672" t="s">
        <v>303</v>
      </c>
      <c r="F13" s="672" t="s">
        <v>303</v>
      </c>
      <c r="G13" s="672" t="s">
        <v>303</v>
      </c>
      <c r="H13" s="672" t="s">
        <v>303</v>
      </c>
      <c r="I13" s="673">
        <v>1</v>
      </c>
      <c r="J13" s="672" t="s">
        <v>303</v>
      </c>
      <c r="K13" s="672" t="s">
        <v>303</v>
      </c>
      <c r="L13" s="672" t="s">
        <v>303</v>
      </c>
      <c r="M13" s="672" t="s">
        <v>303</v>
      </c>
    </row>
    <row r="14" spans="1:13" ht="24.6" customHeight="1">
      <c r="A14" s="674" t="s">
        <v>71</v>
      </c>
      <c r="B14" s="672" t="s">
        <v>303</v>
      </c>
      <c r="C14" s="672">
        <v>2</v>
      </c>
      <c r="D14" s="671">
        <v>1</v>
      </c>
      <c r="E14" s="672" t="s">
        <v>303</v>
      </c>
      <c r="F14" s="672" t="s">
        <v>303</v>
      </c>
      <c r="G14" s="672" t="s">
        <v>303</v>
      </c>
      <c r="H14" s="672" t="s">
        <v>303</v>
      </c>
      <c r="I14" s="672" t="s">
        <v>303</v>
      </c>
      <c r="J14" s="672" t="s">
        <v>303</v>
      </c>
      <c r="K14" s="672" t="s">
        <v>303</v>
      </c>
      <c r="L14" s="672" t="s">
        <v>303</v>
      </c>
      <c r="M14" s="672" t="s">
        <v>303</v>
      </c>
    </row>
    <row r="15" spans="1:13" ht="24.6" customHeight="1">
      <c r="A15" s="674" t="s">
        <v>72</v>
      </c>
      <c r="B15" s="672" t="s">
        <v>303</v>
      </c>
      <c r="C15" s="672"/>
      <c r="D15" s="672" t="s">
        <v>303</v>
      </c>
      <c r="E15" s="672" t="s">
        <v>303</v>
      </c>
      <c r="F15" s="672" t="s">
        <v>303</v>
      </c>
      <c r="G15" s="672" t="s">
        <v>303</v>
      </c>
      <c r="H15" s="672" t="s">
        <v>303</v>
      </c>
      <c r="I15" s="672" t="s">
        <v>303</v>
      </c>
      <c r="J15" s="672" t="s">
        <v>303</v>
      </c>
      <c r="K15" s="672" t="s">
        <v>303</v>
      </c>
      <c r="L15" s="672" t="s">
        <v>303</v>
      </c>
      <c r="M15" s="672" t="s">
        <v>303</v>
      </c>
    </row>
    <row r="16" spans="1:13" ht="24.6" customHeight="1">
      <c r="A16" s="674" t="s">
        <v>73</v>
      </c>
      <c r="B16" s="672" t="s">
        <v>303</v>
      </c>
      <c r="C16" s="672"/>
      <c r="D16" s="672" t="s">
        <v>303</v>
      </c>
      <c r="E16" s="672" t="s">
        <v>303</v>
      </c>
      <c r="F16" s="672" t="s">
        <v>303</v>
      </c>
      <c r="G16" s="672" t="s">
        <v>303</v>
      </c>
      <c r="H16" s="672" t="s">
        <v>303</v>
      </c>
      <c r="I16" s="672" t="s">
        <v>303</v>
      </c>
      <c r="J16" s="672" t="s">
        <v>303</v>
      </c>
      <c r="K16" s="672" t="s">
        <v>303</v>
      </c>
      <c r="L16" s="672" t="s">
        <v>303</v>
      </c>
      <c r="M16" s="672" t="s">
        <v>303</v>
      </c>
    </row>
    <row r="17" spans="1:13" ht="24.6" customHeight="1">
      <c r="A17" s="674" t="s">
        <v>74</v>
      </c>
      <c r="B17" s="673">
        <v>1</v>
      </c>
      <c r="C17" s="673">
        <v>3</v>
      </c>
      <c r="D17" s="672" t="s">
        <v>303</v>
      </c>
      <c r="E17" s="672" t="s">
        <v>303</v>
      </c>
      <c r="F17" s="672" t="s">
        <v>303</v>
      </c>
      <c r="G17" s="672" t="s">
        <v>303</v>
      </c>
      <c r="H17" s="672" t="s">
        <v>303</v>
      </c>
      <c r="I17" s="672" t="s">
        <v>303</v>
      </c>
      <c r="J17" s="672" t="s">
        <v>303</v>
      </c>
      <c r="K17" s="672" t="s">
        <v>303</v>
      </c>
      <c r="L17" s="672" t="s">
        <v>303</v>
      </c>
      <c r="M17" s="672" t="s">
        <v>303</v>
      </c>
    </row>
    <row r="18" spans="1:13" ht="24.6" customHeight="1">
      <c r="A18" s="674" t="s">
        <v>75</v>
      </c>
      <c r="B18" s="672" t="s">
        <v>303</v>
      </c>
      <c r="C18" s="672"/>
      <c r="D18" s="672" t="s">
        <v>303</v>
      </c>
      <c r="E18" s="672" t="s">
        <v>303</v>
      </c>
      <c r="F18" s="672" t="s">
        <v>303</v>
      </c>
      <c r="G18" s="672" t="s">
        <v>303</v>
      </c>
      <c r="H18" s="672" t="s">
        <v>303</v>
      </c>
      <c r="I18" s="672" t="s">
        <v>303</v>
      </c>
      <c r="J18" s="673">
        <v>1</v>
      </c>
      <c r="K18" s="672" t="s">
        <v>303</v>
      </c>
      <c r="L18" s="672" t="s">
        <v>303</v>
      </c>
      <c r="M18" s="672" t="s">
        <v>303</v>
      </c>
    </row>
    <row r="19" spans="1:13" ht="24.6" customHeight="1">
      <c r="A19" s="674" t="s">
        <v>76</v>
      </c>
      <c r="B19" s="673">
        <v>2</v>
      </c>
      <c r="C19" s="673">
        <v>1</v>
      </c>
      <c r="D19" s="672" t="s">
        <v>303</v>
      </c>
      <c r="E19" s="672" t="s">
        <v>303</v>
      </c>
      <c r="F19" s="672" t="s">
        <v>303</v>
      </c>
      <c r="G19" s="672" t="s">
        <v>303</v>
      </c>
      <c r="H19" s="672" t="s">
        <v>303</v>
      </c>
      <c r="I19" s="672" t="s">
        <v>303</v>
      </c>
      <c r="J19" s="672" t="s">
        <v>303</v>
      </c>
      <c r="K19" s="672" t="s">
        <v>303</v>
      </c>
      <c r="L19" s="672" t="s">
        <v>303</v>
      </c>
      <c r="M19" s="672" t="s">
        <v>303</v>
      </c>
    </row>
    <row r="20" spans="1:13" ht="24.6" customHeight="1">
      <c r="A20" s="674" t="s">
        <v>77</v>
      </c>
      <c r="B20" s="672" t="s">
        <v>303</v>
      </c>
      <c r="C20" s="672"/>
      <c r="D20" s="672" t="s">
        <v>303</v>
      </c>
      <c r="E20" s="672" t="s">
        <v>303</v>
      </c>
      <c r="F20" s="672" t="s">
        <v>303</v>
      </c>
      <c r="G20" s="672" t="s">
        <v>303</v>
      </c>
      <c r="H20" s="672" t="s">
        <v>303</v>
      </c>
      <c r="I20" s="672" t="s">
        <v>303</v>
      </c>
      <c r="J20" s="672" t="s">
        <v>303</v>
      </c>
      <c r="K20" s="672" t="s">
        <v>303</v>
      </c>
      <c r="L20" s="672" t="s">
        <v>303</v>
      </c>
      <c r="M20" s="672" t="s">
        <v>303</v>
      </c>
    </row>
    <row r="21" spans="1:13" ht="24.6" customHeight="1">
      <c r="A21" s="674" t="s">
        <v>79</v>
      </c>
      <c r="B21" s="673">
        <v>2</v>
      </c>
      <c r="C21" s="673">
        <v>2</v>
      </c>
      <c r="D21" s="672" t="s">
        <v>303</v>
      </c>
      <c r="E21" s="672" t="s">
        <v>303</v>
      </c>
      <c r="F21" s="672" t="s">
        <v>303</v>
      </c>
      <c r="G21" s="672" t="s">
        <v>303</v>
      </c>
      <c r="H21" s="672" t="s">
        <v>303</v>
      </c>
      <c r="I21" s="672" t="s">
        <v>303</v>
      </c>
      <c r="J21" s="672" t="s">
        <v>303</v>
      </c>
      <c r="K21" s="672" t="s">
        <v>303</v>
      </c>
      <c r="L21" s="672" t="s">
        <v>303</v>
      </c>
      <c r="M21" s="672" t="s">
        <v>303</v>
      </c>
    </row>
    <row r="22" spans="1:13" ht="24.6" customHeight="1">
      <c r="A22" s="674" t="s">
        <v>80</v>
      </c>
      <c r="B22" s="672" t="s">
        <v>303</v>
      </c>
      <c r="C22" s="672">
        <v>1</v>
      </c>
      <c r="D22" s="672" t="s">
        <v>303</v>
      </c>
      <c r="E22" s="672" t="s">
        <v>303</v>
      </c>
      <c r="F22" s="672" t="s">
        <v>303</v>
      </c>
      <c r="G22" s="672" t="s">
        <v>303</v>
      </c>
      <c r="H22" s="672" t="s">
        <v>303</v>
      </c>
      <c r="I22" s="672" t="s">
        <v>303</v>
      </c>
      <c r="J22" s="672" t="s">
        <v>303</v>
      </c>
      <c r="K22" s="672" t="s">
        <v>303</v>
      </c>
      <c r="L22" s="672" t="s">
        <v>303</v>
      </c>
      <c r="M22" s="672">
        <v>1</v>
      </c>
    </row>
    <row r="23" spans="1:13" ht="24.6" customHeight="1">
      <c r="A23" s="674" t="s">
        <v>81</v>
      </c>
      <c r="B23" s="673">
        <v>3</v>
      </c>
      <c r="C23" s="673"/>
      <c r="D23" s="672" t="s">
        <v>303</v>
      </c>
      <c r="E23" s="672" t="s">
        <v>303</v>
      </c>
      <c r="F23" s="672" t="s">
        <v>303</v>
      </c>
      <c r="G23" s="672" t="s">
        <v>303</v>
      </c>
      <c r="H23" s="672" t="s">
        <v>303</v>
      </c>
      <c r="I23" s="672" t="s">
        <v>303</v>
      </c>
      <c r="J23" s="672" t="s">
        <v>303</v>
      </c>
      <c r="K23" s="672" t="s">
        <v>303</v>
      </c>
      <c r="L23" s="672" t="s">
        <v>303</v>
      </c>
      <c r="M23" s="672" t="s">
        <v>303</v>
      </c>
    </row>
    <row r="24" spans="1:13" ht="24.6" customHeight="1">
      <c r="A24" s="674" t="s">
        <v>82</v>
      </c>
      <c r="B24" s="672" t="s">
        <v>303</v>
      </c>
      <c r="C24" s="672">
        <v>1</v>
      </c>
      <c r="D24" s="672" t="s">
        <v>303</v>
      </c>
      <c r="E24" s="673">
        <v>1</v>
      </c>
      <c r="F24" s="673">
        <v>1</v>
      </c>
      <c r="G24" s="672" t="s">
        <v>303</v>
      </c>
      <c r="H24" s="672" t="s">
        <v>303</v>
      </c>
      <c r="I24" s="672" t="s">
        <v>303</v>
      </c>
      <c r="J24" s="672" t="s">
        <v>303</v>
      </c>
      <c r="K24" s="672" t="s">
        <v>303</v>
      </c>
      <c r="L24" s="672" t="s">
        <v>303</v>
      </c>
      <c r="M24" s="672" t="s">
        <v>303</v>
      </c>
    </row>
    <row r="25" spans="1:13" ht="24.6" customHeight="1">
      <c r="A25" s="674" t="s">
        <v>83</v>
      </c>
      <c r="B25" s="672" t="s">
        <v>303</v>
      </c>
      <c r="C25" s="672"/>
      <c r="D25" s="672" t="s">
        <v>303</v>
      </c>
      <c r="E25" s="672" t="s">
        <v>303</v>
      </c>
      <c r="F25" s="672" t="s">
        <v>303</v>
      </c>
      <c r="G25" s="672" t="s">
        <v>303</v>
      </c>
      <c r="H25" s="672" t="s">
        <v>303</v>
      </c>
      <c r="I25" s="672" t="s">
        <v>303</v>
      </c>
      <c r="J25" s="672" t="s">
        <v>303</v>
      </c>
      <c r="K25" s="672" t="s">
        <v>303</v>
      </c>
      <c r="L25" s="672" t="s">
        <v>303</v>
      </c>
      <c r="M25" s="672" t="s">
        <v>303</v>
      </c>
    </row>
    <row r="26" spans="1:13" ht="24.6" customHeight="1">
      <c r="A26" s="674" t="s">
        <v>84</v>
      </c>
      <c r="B26" s="673">
        <v>1</v>
      </c>
      <c r="C26" s="673"/>
      <c r="D26" s="672" t="s">
        <v>303</v>
      </c>
      <c r="E26" s="672" t="s">
        <v>303</v>
      </c>
      <c r="F26" s="672" t="s">
        <v>303</v>
      </c>
      <c r="G26" s="672" t="s">
        <v>303</v>
      </c>
      <c r="H26" s="672" t="s">
        <v>303</v>
      </c>
      <c r="I26" s="672" t="s">
        <v>303</v>
      </c>
      <c r="J26" s="672" t="s">
        <v>303</v>
      </c>
      <c r="K26" s="672" t="s">
        <v>303</v>
      </c>
      <c r="L26" s="672" t="s">
        <v>303</v>
      </c>
      <c r="M26" s="672" t="s">
        <v>303</v>
      </c>
    </row>
    <row r="27" spans="1:13" ht="24.6" customHeight="1">
      <c r="A27" s="674" t="s">
        <v>85</v>
      </c>
      <c r="B27" s="672" t="s">
        <v>303</v>
      </c>
      <c r="C27" s="672"/>
      <c r="D27" s="672" t="s">
        <v>303</v>
      </c>
      <c r="E27" s="672" t="s">
        <v>303</v>
      </c>
      <c r="F27" s="672" t="s">
        <v>303</v>
      </c>
      <c r="G27" s="672" t="s">
        <v>303</v>
      </c>
      <c r="H27" s="672" t="s">
        <v>303</v>
      </c>
      <c r="I27" s="672" t="s">
        <v>303</v>
      </c>
      <c r="J27" s="672" t="s">
        <v>303</v>
      </c>
      <c r="K27" s="672" t="s">
        <v>303</v>
      </c>
      <c r="L27" s="672" t="s">
        <v>303</v>
      </c>
      <c r="M27" s="672" t="s">
        <v>303</v>
      </c>
    </row>
    <row r="28" spans="1:13" ht="30" customHeight="1">
      <c r="A28" s="676" t="s">
        <v>1149</v>
      </c>
      <c r="B28" s="671">
        <v>28</v>
      </c>
      <c r="C28" s="671">
        <v>23</v>
      </c>
      <c r="D28" s="671">
        <v>1</v>
      </c>
      <c r="E28" s="671">
        <v>1</v>
      </c>
      <c r="F28" s="671">
        <v>1</v>
      </c>
      <c r="G28" s="672" t="s">
        <v>303</v>
      </c>
      <c r="H28" s="671" t="s">
        <v>303</v>
      </c>
      <c r="I28" s="671">
        <v>1</v>
      </c>
      <c r="J28" s="671">
        <v>2</v>
      </c>
      <c r="K28" s="671">
        <v>1</v>
      </c>
      <c r="L28" s="672" t="s">
        <v>303</v>
      </c>
      <c r="M28" s="671">
        <v>1</v>
      </c>
    </row>
    <row r="29" spans="1:13" ht="28.95" customHeight="1">
      <c r="A29" s="281" t="s">
        <v>1163</v>
      </c>
      <c r="B29" s="626">
        <v>50.9</v>
      </c>
      <c r="C29" s="626">
        <v>63.9</v>
      </c>
      <c r="D29" s="626">
        <v>1.8</v>
      </c>
      <c r="E29" s="678">
        <v>2.8</v>
      </c>
      <c r="F29" s="626">
        <v>1.8</v>
      </c>
      <c r="G29" s="672" t="s">
        <v>303</v>
      </c>
      <c r="H29" s="673" t="s">
        <v>303</v>
      </c>
      <c r="I29" s="678">
        <v>2.8</v>
      </c>
      <c r="J29" s="626">
        <v>3.6</v>
      </c>
      <c r="K29" s="678">
        <v>2.8</v>
      </c>
      <c r="L29" s="672" t="s">
        <v>303</v>
      </c>
      <c r="M29" s="678">
        <v>2.8</v>
      </c>
    </row>
  </sheetData>
  <mergeCells count="17">
    <mergeCell ref="D6:E6"/>
    <mergeCell ref="F6:G6"/>
    <mergeCell ref="H6:I6"/>
    <mergeCell ref="J6:K6"/>
    <mergeCell ref="L6:M6"/>
    <mergeCell ref="A1:M1"/>
    <mergeCell ref="A2:M2"/>
    <mergeCell ref="A3:M3"/>
    <mergeCell ref="A4:M4"/>
    <mergeCell ref="A5:A7"/>
    <mergeCell ref="B5:C5"/>
    <mergeCell ref="D5:E5"/>
    <mergeCell ref="F5:G5"/>
    <mergeCell ref="H5:I5"/>
    <mergeCell ref="J5:K5"/>
    <mergeCell ref="L5:M5"/>
    <mergeCell ref="B6:C6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>
  <dimension ref="A1:G28"/>
  <sheetViews>
    <sheetView zoomScaleNormal="100" workbookViewId="0">
      <pane xSplit="1" ySplit="5" topLeftCell="B15" activePane="bottomRight" state="frozenSplit"/>
      <selection pane="topRight" activeCell="B1" sqref="B1"/>
      <selection pane="bottomLeft" activeCell="A6" sqref="A6"/>
      <selection pane="bottomRight" activeCell="C22" sqref="C22"/>
    </sheetView>
  </sheetViews>
  <sheetFormatPr defaultRowHeight="13.2"/>
  <cols>
    <col min="1" max="1" width="25" style="195" customWidth="1"/>
    <col min="2" max="7" width="10.5546875" style="195" customWidth="1"/>
    <col min="8" max="256" width="8.88671875" style="195"/>
    <col min="257" max="257" width="25" style="195" customWidth="1"/>
    <col min="258" max="263" width="10.5546875" style="195" customWidth="1"/>
    <col min="264" max="512" width="8.88671875" style="195"/>
    <col min="513" max="513" width="25" style="195" customWidth="1"/>
    <col min="514" max="519" width="10.5546875" style="195" customWidth="1"/>
    <col min="520" max="768" width="8.88671875" style="195"/>
    <col min="769" max="769" width="25" style="195" customWidth="1"/>
    <col min="770" max="775" width="10.5546875" style="195" customWidth="1"/>
    <col min="776" max="1024" width="8.88671875" style="195"/>
    <col min="1025" max="1025" width="25" style="195" customWidth="1"/>
    <col min="1026" max="1031" width="10.5546875" style="195" customWidth="1"/>
    <col min="1032" max="1280" width="8.88671875" style="195"/>
    <col min="1281" max="1281" width="25" style="195" customWidth="1"/>
    <col min="1282" max="1287" width="10.5546875" style="195" customWidth="1"/>
    <col min="1288" max="1536" width="8.88671875" style="195"/>
    <col min="1537" max="1537" width="25" style="195" customWidth="1"/>
    <col min="1538" max="1543" width="10.5546875" style="195" customWidth="1"/>
    <col min="1544" max="1792" width="8.88671875" style="195"/>
    <col min="1793" max="1793" width="25" style="195" customWidth="1"/>
    <col min="1794" max="1799" width="10.5546875" style="195" customWidth="1"/>
    <col min="1800" max="2048" width="8.88671875" style="195"/>
    <col min="2049" max="2049" width="25" style="195" customWidth="1"/>
    <col min="2050" max="2055" width="10.5546875" style="195" customWidth="1"/>
    <col min="2056" max="2304" width="8.88671875" style="195"/>
    <col min="2305" max="2305" width="25" style="195" customWidth="1"/>
    <col min="2306" max="2311" width="10.5546875" style="195" customWidth="1"/>
    <col min="2312" max="2560" width="8.88671875" style="195"/>
    <col min="2561" max="2561" width="25" style="195" customWidth="1"/>
    <col min="2562" max="2567" width="10.5546875" style="195" customWidth="1"/>
    <col min="2568" max="2816" width="8.88671875" style="195"/>
    <col min="2817" max="2817" width="25" style="195" customWidth="1"/>
    <col min="2818" max="2823" width="10.5546875" style="195" customWidth="1"/>
    <col min="2824" max="3072" width="8.88671875" style="195"/>
    <col min="3073" max="3073" width="25" style="195" customWidth="1"/>
    <col min="3074" max="3079" width="10.5546875" style="195" customWidth="1"/>
    <col min="3080" max="3328" width="8.88671875" style="195"/>
    <col min="3329" max="3329" width="25" style="195" customWidth="1"/>
    <col min="3330" max="3335" width="10.5546875" style="195" customWidth="1"/>
    <col min="3336" max="3584" width="8.88671875" style="195"/>
    <col min="3585" max="3585" width="25" style="195" customWidth="1"/>
    <col min="3586" max="3591" width="10.5546875" style="195" customWidth="1"/>
    <col min="3592" max="3840" width="8.88671875" style="195"/>
    <col min="3841" max="3841" width="25" style="195" customWidth="1"/>
    <col min="3842" max="3847" width="10.5546875" style="195" customWidth="1"/>
    <col min="3848" max="4096" width="8.88671875" style="195"/>
    <col min="4097" max="4097" width="25" style="195" customWidth="1"/>
    <col min="4098" max="4103" width="10.5546875" style="195" customWidth="1"/>
    <col min="4104" max="4352" width="8.88671875" style="195"/>
    <col min="4353" max="4353" width="25" style="195" customWidth="1"/>
    <col min="4354" max="4359" width="10.5546875" style="195" customWidth="1"/>
    <col min="4360" max="4608" width="8.88671875" style="195"/>
    <col min="4609" max="4609" width="25" style="195" customWidth="1"/>
    <col min="4610" max="4615" width="10.5546875" style="195" customWidth="1"/>
    <col min="4616" max="4864" width="8.88671875" style="195"/>
    <col min="4865" max="4865" width="25" style="195" customWidth="1"/>
    <col min="4866" max="4871" width="10.5546875" style="195" customWidth="1"/>
    <col min="4872" max="5120" width="8.88671875" style="195"/>
    <col min="5121" max="5121" width="25" style="195" customWidth="1"/>
    <col min="5122" max="5127" width="10.5546875" style="195" customWidth="1"/>
    <col min="5128" max="5376" width="8.88671875" style="195"/>
    <col min="5377" max="5377" width="25" style="195" customWidth="1"/>
    <col min="5378" max="5383" width="10.5546875" style="195" customWidth="1"/>
    <col min="5384" max="5632" width="8.88671875" style="195"/>
    <col min="5633" max="5633" width="25" style="195" customWidth="1"/>
    <col min="5634" max="5639" width="10.5546875" style="195" customWidth="1"/>
    <col min="5640" max="5888" width="8.88671875" style="195"/>
    <col min="5889" max="5889" width="25" style="195" customWidth="1"/>
    <col min="5890" max="5895" width="10.5546875" style="195" customWidth="1"/>
    <col min="5896" max="6144" width="8.88671875" style="195"/>
    <col min="6145" max="6145" width="25" style="195" customWidth="1"/>
    <col min="6146" max="6151" width="10.5546875" style="195" customWidth="1"/>
    <col min="6152" max="6400" width="8.88671875" style="195"/>
    <col min="6401" max="6401" width="25" style="195" customWidth="1"/>
    <col min="6402" max="6407" width="10.5546875" style="195" customWidth="1"/>
    <col min="6408" max="6656" width="8.88671875" style="195"/>
    <col min="6657" max="6657" width="25" style="195" customWidth="1"/>
    <col min="6658" max="6663" width="10.5546875" style="195" customWidth="1"/>
    <col min="6664" max="6912" width="8.88671875" style="195"/>
    <col min="6913" max="6913" width="25" style="195" customWidth="1"/>
    <col min="6914" max="6919" width="10.5546875" style="195" customWidth="1"/>
    <col min="6920" max="7168" width="8.88671875" style="195"/>
    <col min="7169" max="7169" width="25" style="195" customWidth="1"/>
    <col min="7170" max="7175" width="10.5546875" style="195" customWidth="1"/>
    <col min="7176" max="7424" width="8.88671875" style="195"/>
    <col min="7425" max="7425" width="25" style="195" customWidth="1"/>
    <col min="7426" max="7431" width="10.5546875" style="195" customWidth="1"/>
    <col min="7432" max="7680" width="8.88671875" style="195"/>
    <col min="7681" max="7681" width="25" style="195" customWidth="1"/>
    <col min="7682" max="7687" width="10.5546875" style="195" customWidth="1"/>
    <col min="7688" max="7936" width="8.88671875" style="195"/>
    <col min="7937" max="7937" width="25" style="195" customWidth="1"/>
    <col min="7938" max="7943" width="10.5546875" style="195" customWidth="1"/>
    <col min="7944" max="8192" width="8.88671875" style="195"/>
    <col min="8193" max="8193" width="25" style="195" customWidth="1"/>
    <col min="8194" max="8199" width="10.5546875" style="195" customWidth="1"/>
    <col min="8200" max="8448" width="8.88671875" style="195"/>
    <col min="8449" max="8449" width="25" style="195" customWidth="1"/>
    <col min="8450" max="8455" width="10.5546875" style="195" customWidth="1"/>
    <col min="8456" max="8704" width="8.88671875" style="195"/>
    <col min="8705" max="8705" width="25" style="195" customWidth="1"/>
    <col min="8706" max="8711" width="10.5546875" style="195" customWidth="1"/>
    <col min="8712" max="8960" width="8.88671875" style="195"/>
    <col min="8961" max="8961" width="25" style="195" customWidth="1"/>
    <col min="8962" max="8967" width="10.5546875" style="195" customWidth="1"/>
    <col min="8968" max="9216" width="8.88671875" style="195"/>
    <col min="9217" max="9217" width="25" style="195" customWidth="1"/>
    <col min="9218" max="9223" width="10.5546875" style="195" customWidth="1"/>
    <col min="9224" max="9472" width="8.88671875" style="195"/>
    <col min="9473" max="9473" width="25" style="195" customWidth="1"/>
    <col min="9474" max="9479" width="10.5546875" style="195" customWidth="1"/>
    <col min="9480" max="9728" width="8.88671875" style="195"/>
    <col min="9729" max="9729" width="25" style="195" customWidth="1"/>
    <col min="9730" max="9735" width="10.5546875" style="195" customWidth="1"/>
    <col min="9736" max="9984" width="8.88671875" style="195"/>
    <col min="9985" max="9985" width="25" style="195" customWidth="1"/>
    <col min="9986" max="9991" width="10.5546875" style="195" customWidth="1"/>
    <col min="9992" max="10240" width="8.88671875" style="195"/>
    <col min="10241" max="10241" width="25" style="195" customWidth="1"/>
    <col min="10242" max="10247" width="10.5546875" style="195" customWidth="1"/>
    <col min="10248" max="10496" width="8.88671875" style="195"/>
    <col min="10497" max="10497" width="25" style="195" customWidth="1"/>
    <col min="10498" max="10503" width="10.5546875" style="195" customWidth="1"/>
    <col min="10504" max="10752" width="8.88671875" style="195"/>
    <col min="10753" max="10753" width="25" style="195" customWidth="1"/>
    <col min="10754" max="10759" width="10.5546875" style="195" customWidth="1"/>
    <col min="10760" max="11008" width="8.88671875" style="195"/>
    <col min="11009" max="11009" width="25" style="195" customWidth="1"/>
    <col min="11010" max="11015" width="10.5546875" style="195" customWidth="1"/>
    <col min="11016" max="11264" width="8.88671875" style="195"/>
    <col min="11265" max="11265" width="25" style="195" customWidth="1"/>
    <col min="11266" max="11271" width="10.5546875" style="195" customWidth="1"/>
    <col min="11272" max="11520" width="8.88671875" style="195"/>
    <col min="11521" max="11521" width="25" style="195" customWidth="1"/>
    <col min="11522" max="11527" width="10.5546875" style="195" customWidth="1"/>
    <col min="11528" max="11776" width="8.88671875" style="195"/>
    <col min="11777" max="11777" width="25" style="195" customWidth="1"/>
    <col min="11778" max="11783" width="10.5546875" style="195" customWidth="1"/>
    <col min="11784" max="12032" width="8.88671875" style="195"/>
    <col min="12033" max="12033" width="25" style="195" customWidth="1"/>
    <col min="12034" max="12039" width="10.5546875" style="195" customWidth="1"/>
    <col min="12040" max="12288" width="8.88671875" style="195"/>
    <col min="12289" max="12289" width="25" style="195" customWidth="1"/>
    <col min="12290" max="12295" width="10.5546875" style="195" customWidth="1"/>
    <col min="12296" max="12544" width="8.88671875" style="195"/>
    <col min="12545" max="12545" width="25" style="195" customWidth="1"/>
    <col min="12546" max="12551" width="10.5546875" style="195" customWidth="1"/>
    <col min="12552" max="12800" width="8.88671875" style="195"/>
    <col min="12801" max="12801" width="25" style="195" customWidth="1"/>
    <col min="12802" max="12807" width="10.5546875" style="195" customWidth="1"/>
    <col min="12808" max="13056" width="8.88671875" style="195"/>
    <col min="13057" max="13057" width="25" style="195" customWidth="1"/>
    <col min="13058" max="13063" width="10.5546875" style="195" customWidth="1"/>
    <col min="13064" max="13312" width="8.88671875" style="195"/>
    <col min="13313" max="13313" width="25" style="195" customWidth="1"/>
    <col min="13314" max="13319" width="10.5546875" style="195" customWidth="1"/>
    <col min="13320" max="13568" width="8.88671875" style="195"/>
    <col min="13569" max="13569" width="25" style="195" customWidth="1"/>
    <col min="13570" max="13575" width="10.5546875" style="195" customWidth="1"/>
    <col min="13576" max="13824" width="8.88671875" style="195"/>
    <col min="13825" max="13825" width="25" style="195" customWidth="1"/>
    <col min="13826" max="13831" width="10.5546875" style="195" customWidth="1"/>
    <col min="13832" max="14080" width="8.88671875" style="195"/>
    <col min="14081" max="14081" width="25" style="195" customWidth="1"/>
    <col min="14082" max="14087" width="10.5546875" style="195" customWidth="1"/>
    <col min="14088" max="14336" width="8.88671875" style="195"/>
    <col min="14337" max="14337" width="25" style="195" customWidth="1"/>
    <col min="14338" max="14343" width="10.5546875" style="195" customWidth="1"/>
    <col min="14344" max="14592" width="8.88671875" style="195"/>
    <col min="14593" max="14593" width="25" style="195" customWidth="1"/>
    <col min="14594" max="14599" width="10.5546875" style="195" customWidth="1"/>
    <col min="14600" max="14848" width="8.88671875" style="195"/>
    <col min="14849" max="14849" width="25" style="195" customWidth="1"/>
    <col min="14850" max="14855" width="10.5546875" style="195" customWidth="1"/>
    <col min="14856" max="15104" width="8.88671875" style="195"/>
    <col min="15105" max="15105" width="25" style="195" customWidth="1"/>
    <col min="15106" max="15111" width="10.5546875" style="195" customWidth="1"/>
    <col min="15112" max="15360" width="8.88671875" style="195"/>
    <col min="15361" max="15361" width="25" style="195" customWidth="1"/>
    <col min="15362" max="15367" width="10.5546875" style="195" customWidth="1"/>
    <col min="15368" max="15616" width="8.88671875" style="195"/>
    <col min="15617" max="15617" width="25" style="195" customWidth="1"/>
    <col min="15618" max="15623" width="10.5546875" style="195" customWidth="1"/>
    <col min="15624" max="15872" width="8.88671875" style="195"/>
    <col min="15873" max="15873" width="25" style="195" customWidth="1"/>
    <col min="15874" max="15879" width="10.5546875" style="195" customWidth="1"/>
    <col min="15880" max="16128" width="8.88671875" style="195"/>
    <col min="16129" max="16129" width="25" style="195" customWidth="1"/>
    <col min="16130" max="16135" width="10.5546875" style="195" customWidth="1"/>
    <col min="16136" max="16384" width="8.88671875" style="195"/>
  </cols>
  <sheetData>
    <row r="1" spans="1:7" ht="15.6" customHeight="1">
      <c r="A1" s="1287" t="s">
        <v>1969</v>
      </c>
      <c r="B1" s="1287"/>
      <c r="C1" s="1287"/>
      <c r="D1" s="1287"/>
      <c r="E1" s="1287"/>
      <c r="F1" s="1287"/>
      <c r="G1" s="1287"/>
    </row>
    <row r="2" spans="1:7" ht="16.2" customHeight="1">
      <c r="A2" s="1124" t="s">
        <v>1198</v>
      </c>
      <c r="B2" s="1124"/>
      <c r="C2" s="1124"/>
      <c r="D2" s="1124"/>
      <c r="E2" s="1124"/>
      <c r="F2" s="1124"/>
      <c r="G2" s="1124"/>
    </row>
    <row r="3" spans="1:7" ht="33.6" customHeight="1">
      <c r="A3" s="1228" t="s">
        <v>1970</v>
      </c>
      <c r="B3" s="1228"/>
      <c r="C3" s="1228"/>
      <c r="D3" s="1228"/>
      <c r="E3" s="1228"/>
      <c r="F3" s="1228"/>
      <c r="G3" s="1228"/>
    </row>
    <row r="4" spans="1:7" s="973" customFormat="1" ht="15.75" customHeight="1">
      <c r="A4" s="1023" t="s">
        <v>1138</v>
      </c>
      <c r="B4" s="1030">
        <v>2019</v>
      </c>
      <c r="C4" s="1030"/>
      <c r="D4" s="1030"/>
      <c r="E4" s="1030">
        <v>2020</v>
      </c>
      <c r="F4" s="1030"/>
      <c r="G4" s="1030"/>
    </row>
    <row r="5" spans="1:7" s="973" customFormat="1" ht="35.25" customHeight="1">
      <c r="A5" s="1025"/>
      <c r="B5" s="585" t="s">
        <v>46</v>
      </c>
      <c r="C5" s="585" t="s">
        <v>1971</v>
      </c>
      <c r="D5" s="585" t="s">
        <v>1972</v>
      </c>
      <c r="E5" s="585" t="s">
        <v>46</v>
      </c>
      <c r="F5" s="585" t="s">
        <v>1971</v>
      </c>
      <c r="G5" s="585" t="s">
        <v>1972</v>
      </c>
    </row>
    <row r="6" spans="1:7" s="974" customFormat="1" ht="30" customHeight="1">
      <c r="A6" s="500" t="s">
        <v>64</v>
      </c>
      <c r="B6" s="70">
        <v>6.7564000000000002</v>
      </c>
      <c r="C6" s="70">
        <v>6.7564000000000002</v>
      </c>
      <c r="D6" s="70" t="s">
        <v>303</v>
      </c>
      <c r="E6" s="70">
        <v>4.2911999999999999</v>
      </c>
      <c r="F6" s="70">
        <v>4.2911999999999999</v>
      </c>
      <c r="G6" s="70" t="s">
        <v>303</v>
      </c>
    </row>
    <row r="7" spans="1:7" s="974" customFormat="1" ht="30" customHeight="1">
      <c r="A7" s="500" t="s">
        <v>65</v>
      </c>
      <c r="B7" s="70" t="s">
        <v>303</v>
      </c>
      <c r="C7" s="70" t="s">
        <v>303</v>
      </c>
      <c r="D7" s="70" t="s">
        <v>303</v>
      </c>
      <c r="E7" s="70" t="s">
        <v>303</v>
      </c>
      <c r="F7" s="70" t="s">
        <v>303</v>
      </c>
      <c r="G7" s="70" t="s">
        <v>303</v>
      </c>
    </row>
    <row r="8" spans="1:7" s="974" customFormat="1" ht="30" customHeight="1">
      <c r="A8" s="81" t="s">
        <v>66</v>
      </c>
      <c r="B8" s="70" t="s">
        <v>303</v>
      </c>
      <c r="C8" s="70" t="s">
        <v>303</v>
      </c>
      <c r="D8" s="70" t="s">
        <v>303</v>
      </c>
      <c r="E8" s="70" t="s">
        <v>303</v>
      </c>
      <c r="F8" s="70" t="s">
        <v>303</v>
      </c>
      <c r="G8" s="70" t="s">
        <v>303</v>
      </c>
    </row>
    <row r="9" spans="1:7" s="974" customFormat="1" ht="30" customHeight="1">
      <c r="A9" s="500" t="s">
        <v>67</v>
      </c>
      <c r="B9" s="70" t="s">
        <v>303</v>
      </c>
      <c r="C9" s="70" t="s">
        <v>303</v>
      </c>
      <c r="D9" s="70" t="s">
        <v>303</v>
      </c>
      <c r="E9" s="70" t="s">
        <v>303</v>
      </c>
      <c r="F9" s="70" t="s">
        <v>303</v>
      </c>
      <c r="G9" s="70" t="s">
        <v>303</v>
      </c>
    </row>
    <row r="10" spans="1:7" s="974" customFormat="1" ht="30" customHeight="1">
      <c r="A10" s="500" t="s">
        <v>68</v>
      </c>
      <c r="B10" s="70" t="s">
        <v>303</v>
      </c>
      <c r="C10" s="70" t="s">
        <v>303</v>
      </c>
      <c r="D10" s="70" t="s">
        <v>303</v>
      </c>
      <c r="E10" s="70" t="s">
        <v>303</v>
      </c>
      <c r="F10" s="70" t="s">
        <v>303</v>
      </c>
      <c r="G10" s="70" t="s">
        <v>303</v>
      </c>
    </row>
    <row r="11" spans="1:7" s="974" customFormat="1" ht="30" customHeight="1">
      <c r="A11" s="500" t="s">
        <v>69</v>
      </c>
      <c r="B11" s="70">
        <v>10.0334</v>
      </c>
      <c r="C11" s="70">
        <v>10.0334</v>
      </c>
      <c r="D11" s="70" t="s">
        <v>303</v>
      </c>
      <c r="E11" s="70">
        <v>7.1173999999999999</v>
      </c>
      <c r="F11" s="70">
        <v>7.1173999999999999</v>
      </c>
      <c r="G11" s="70" t="s">
        <v>303</v>
      </c>
    </row>
    <row r="12" spans="1:7" s="974" customFormat="1" ht="30" customHeight="1">
      <c r="A12" s="500" t="s">
        <v>70</v>
      </c>
      <c r="B12" s="70" t="s">
        <v>303</v>
      </c>
      <c r="C12" s="70" t="s">
        <v>303</v>
      </c>
      <c r="D12" s="70" t="s">
        <v>303</v>
      </c>
      <c r="E12" s="70" t="s">
        <v>303</v>
      </c>
      <c r="F12" s="70" t="s">
        <v>303</v>
      </c>
      <c r="G12" s="70" t="s">
        <v>303</v>
      </c>
    </row>
    <row r="13" spans="1:7" s="974" customFormat="1" ht="30" customHeight="1">
      <c r="A13" s="500" t="s">
        <v>71</v>
      </c>
      <c r="B13" s="70">
        <v>3.2258</v>
      </c>
      <c r="C13" s="70" t="s">
        <v>303</v>
      </c>
      <c r="D13" s="70">
        <v>4.1840999999999999</v>
      </c>
      <c r="E13" s="70">
        <v>3.5335999999999999</v>
      </c>
      <c r="F13" s="70" t="s">
        <v>303</v>
      </c>
      <c r="G13" s="70">
        <v>4.6082999999999998</v>
      </c>
    </row>
    <row r="14" spans="1:7" s="974" customFormat="1" ht="30" customHeight="1">
      <c r="A14" s="500" t="s">
        <v>1973</v>
      </c>
      <c r="B14" s="70">
        <v>10.3925</v>
      </c>
      <c r="C14" s="70">
        <v>10.8283</v>
      </c>
      <c r="D14" s="70" t="s">
        <v>303</v>
      </c>
      <c r="E14" s="70" t="s">
        <v>303</v>
      </c>
      <c r="F14" s="70" t="s">
        <v>303</v>
      </c>
      <c r="G14" s="70" t="s">
        <v>303</v>
      </c>
    </row>
    <row r="15" spans="1:7" s="974" customFormat="1" ht="30" customHeight="1">
      <c r="A15" s="500" t="s">
        <v>73</v>
      </c>
      <c r="B15" s="70" t="s">
        <v>303</v>
      </c>
      <c r="C15" s="70" t="s">
        <v>303</v>
      </c>
      <c r="D15" s="70" t="s">
        <v>303</v>
      </c>
      <c r="E15" s="70" t="s">
        <v>303</v>
      </c>
      <c r="F15" s="70" t="s">
        <v>303</v>
      </c>
      <c r="G15" s="70" t="s">
        <v>303</v>
      </c>
    </row>
    <row r="16" spans="1:7" s="974" customFormat="1" ht="30" customHeight="1">
      <c r="A16" s="500" t="s">
        <v>74</v>
      </c>
      <c r="B16" s="70">
        <v>4.9162999999999997</v>
      </c>
      <c r="C16" s="70">
        <v>7.6380999999999997</v>
      </c>
      <c r="D16" s="70">
        <v>3.4129999999999998</v>
      </c>
      <c r="E16" s="70">
        <v>3.665</v>
      </c>
      <c r="F16" s="70">
        <v>6.9451999999999998</v>
      </c>
      <c r="G16" s="70">
        <v>1.8116000000000001</v>
      </c>
    </row>
    <row r="17" spans="1:7" s="974" customFormat="1" ht="30" customHeight="1">
      <c r="A17" s="500" t="s">
        <v>75</v>
      </c>
      <c r="B17" s="70">
        <v>3.4483000000000001</v>
      </c>
      <c r="C17" s="70">
        <v>4.2735000000000003</v>
      </c>
      <c r="D17" s="70" t="s">
        <v>303</v>
      </c>
      <c r="E17" s="70" t="s">
        <v>303</v>
      </c>
      <c r="F17" s="70" t="s">
        <v>303</v>
      </c>
      <c r="G17" s="70" t="s">
        <v>303</v>
      </c>
    </row>
    <row r="18" spans="1:7" s="974" customFormat="1" ht="30" customHeight="1">
      <c r="A18" s="500" t="s">
        <v>76</v>
      </c>
      <c r="B18" s="70">
        <v>10</v>
      </c>
      <c r="C18" s="70">
        <v>12.738899999999999</v>
      </c>
      <c r="D18" s="70">
        <v>6.9930000000000003</v>
      </c>
      <c r="E18" s="70">
        <v>3.3332999999999999</v>
      </c>
      <c r="F18" s="70">
        <v>6.3693999999999997</v>
      </c>
      <c r="G18" s="70" t="s">
        <v>303</v>
      </c>
    </row>
    <row r="19" spans="1:7" s="974" customFormat="1" ht="30" customHeight="1">
      <c r="A19" s="500" t="s">
        <v>77</v>
      </c>
      <c r="B19" s="70" t="s">
        <v>303</v>
      </c>
      <c r="C19" s="70" t="s">
        <v>303</v>
      </c>
      <c r="D19" s="70" t="s">
        <v>303</v>
      </c>
      <c r="E19" s="70">
        <v>9.9009999999999998</v>
      </c>
      <c r="F19" s="70">
        <v>50</v>
      </c>
      <c r="G19" s="70" t="s">
        <v>303</v>
      </c>
    </row>
    <row r="20" spans="1:7" s="974" customFormat="1" ht="30" customHeight="1">
      <c r="A20" s="500" t="s">
        <v>1974</v>
      </c>
      <c r="B20" s="70">
        <v>7.0922000000000001</v>
      </c>
      <c r="C20" s="70">
        <v>9.0908999999999995</v>
      </c>
      <c r="D20" s="70" t="s">
        <v>303</v>
      </c>
      <c r="E20" s="70" t="s">
        <v>303</v>
      </c>
      <c r="F20" s="70" t="s">
        <v>303</v>
      </c>
      <c r="G20" s="70" t="s">
        <v>303</v>
      </c>
    </row>
    <row r="21" spans="1:7" s="974" customFormat="1" ht="30" customHeight="1">
      <c r="A21" s="500" t="s">
        <v>79</v>
      </c>
      <c r="B21" s="70">
        <v>12.345700000000001</v>
      </c>
      <c r="C21" s="70">
        <v>11.494300000000001</v>
      </c>
      <c r="D21" s="70">
        <v>13.333299999999999</v>
      </c>
      <c r="E21" s="70">
        <v>17.4419</v>
      </c>
      <c r="F21" s="70">
        <v>21.739100000000001</v>
      </c>
      <c r="G21" s="70">
        <v>12.5</v>
      </c>
    </row>
    <row r="22" spans="1:7" s="974" customFormat="1" ht="30" customHeight="1">
      <c r="A22" s="500" t="s">
        <v>1975</v>
      </c>
      <c r="B22" s="70">
        <v>7.7519</v>
      </c>
      <c r="C22" s="70" t="s">
        <v>303</v>
      </c>
      <c r="D22" s="70">
        <v>12.987</v>
      </c>
      <c r="E22" s="70" t="s">
        <v>303</v>
      </c>
      <c r="F22" s="70" t="s">
        <v>303</v>
      </c>
      <c r="G22" s="70" t="s">
        <v>303</v>
      </c>
    </row>
    <row r="23" spans="1:7" s="974" customFormat="1" ht="30" customHeight="1">
      <c r="A23" s="500" t="s">
        <v>81</v>
      </c>
      <c r="B23" s="70">
        <v>22.622499999999999</v>
      </c>
      <c r="C23" s="70">
        <v>25</v>
      </c>
      <c r="D23" s="70">
        <v>22.7273</v>
      </c>
      <c r="E23" s="70" t="s">
        <v>303</v>
      </c>
      <c r="F23" s="70" t="s">
        <v>303</v>
      </c>
      <c r="G23" s="70" t="s">
        <v>303</v>
      </c>
    </row>
    <row r="24" spans="1:7" s="974" customFormat="1" ht="30" customHeight="1">
      <c r="A24" s="500" t="s">
        <v>82</v>
      </c>
      <c r="B24" s="70">
        <v>11.085699999999999</v>
      </c>
      <c r="C24" s="70">
        <v>10.752700000000001</v>
      </c>
      <c r="D24" s="70">
        <v>9.9009999999999998</v>
      </c>
      <c r="E24" s="70">
        <v>11.6279</v>
      </c>
      <c r="F24" s="70">
        <v>13.513500000000001</v>
      </c>
      <c r="G24" s="70">
        <v>10.2041</v>
      </c>
    </row>
    <row r="25" spans="1:7" s="974" customFormat="1" ht="30" customHeight="1">
      <c r="A25" s="500" t="s">
        <v>83</v>
      </c>
      <c r="B25" s="70" t="s">
        <v>303</v>
      </c>
      <c r="C25" s="70" t="s">
        <v>303</v>
      </c>
      <c r="D25" s="70" t="s">
        <v>303</v>
      </c>
      <c r="E25" s="70">
        <v>5.7470999999999997</v>
      </c>
      <c r="F25" s="70" t="s">
        <v>303</v>
      </c>
      <c r="G25" s="70">
        <v>7.5758000000000001</v>
      </c>
    </row>
    <row r="26" spans="1:7" s="974" customFormat="1" ht="30" customHeight="1">
      <c r="A26" s="500" t="s">
        <v>84</v>
      </c>
      <c r="B26" s="70" t="s">
        <v>303</v>
      </c>
      <c r="C26" s="70" t="s">
        <v>303</v>
      </c>
      <c r="D26" s="70" t="s">
        <v>303</v>
      </c>
      <c r="E26" s="70" t="s">
        <v>303</v>
      </c>
      <c r="F26" s="70" t="s">
        <v>303</v>
      </c>
      <c r="G26" s="70" t="s">
        <v>303</v>
      </c>
    </row>
    <row r="27" spans="1:7" s="974" customFormat="1" ht="30" customHeight="1">
      <c r="A27" s="500" t="s">
        <v>85</v>
      </c>
      <c r="B27" s="70" t="s">
        <v>303</v>
      </c>
      <c r="C27" s="70" t="s">
        <v>303</v>
      </c>
      <c r="D27" s="70" t="s">
        <v>303</v>
      </c>
      <c r="E27" s="70">
        <v>2.5973999999999999</v>
      </c>
      <c r="F27" s="70">
        <v>3.5087999999999999</v>
      </c>
      <c r="G27" s="70" t="s">
        <v>303</v>
      </c>
    </row>
    <row r="28" spans="1:7" s="974" customFormat="1" ht="30" customHeight="1">
      <c r="A28" s="676" t="s">
        <v>94</v>
      </c>
      <c r="B28" s="975">
        <v>5.9184000000000001</v>
      </c>
      <c r="C28" s="975">
        <v>6.2853000000000003</v>
      </c>
      <c r="D28" s="975">
        <v>4.3799000000000001</v>
      </c>
      <c r="E28" s="975">
        <v>3.7789999999999999</v>
      </c>
      <c r="F28" s="975">
        <v>4.1349999999999998</v>
      </c>
      <c r="G28" s="975">
        <v>2.4935999999999998</v>
      </c>
    </row>
  </sheetData>
  <mergeCells count="6">
    <mergeCell ref="A1:G1"/>
    <mergeCell ref="A2:G2"/>
    <mergeCell ref="A3:G3"/>
    <mergeCell ref="A4:A5"/>
    <mergeCell ref="B4:D4"/>
    <mergeCell ref="E4:G4"/>
  </mergeCells>
  <printOptions horizontalCentered="1"/>
  <pageMargins left="0.59055118110236227" right="0.59055118110236227" top="0.39370078740157483" bottom="0.78740157480314965" header="0" footer="0"/>
  <pageSetup paperSize="9" orientation="portrait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>
  <dimension ref="A1:Q29"/>
  <sheetViews>
    <sheetView zoomScale="85" zoomScaleNormal="85" workbookViewId="0">
      <selection activeCell="J35" sqref="J35"/>
    </sheetView>
  </sheetViews>
  <sheetFormatPr defaultColWidth="8.88671875" defaultRowHeight="13.2"/>
  <cols>
    <col min="1" max="1" width="23.44140625" style="23" customWidth="1"/>
    <col min="2" max="2" width="6.5546875" style="23" customWidth="1"/>
    <col min="3" max="3" width="6.6640625" style="23" customWidth="1"/>
    <col min="4" max="4" width="7.33203125" style="23" customWidth="1"/>
    <col min="5" max="9" width="7.109375" style="23" customWidth="1"/>
    <col min="10" max="11" width="6.6640625" style="23" customWidth="1"/>
    <col min="12" max="13" width="7.6640625" style="23" customWidth="1"/>
    <col min="14" max="15" width="6.33203125" style="23" customWidth="1"/>
    <col min="16" max="17" width="7.6640625" style="23" customWidth="1"/>
    <col min="18" max="16384" width="8.88671875" style="23"/>
  </cols>
  <sheetData>
    <row r="1" spans="1:17" ht="14.4">
      <c r="A1" s="988" t="s">
        <v>1164</v>
      </c>
      <c r="B1" s="988"/>
      <c r="C1" s="988"/>
      <c r="D1" s="988"/>
      <c r="E1" s="988"/>
      <c r="F1" s="988"/>
      <c r="G1" s="988"/>
      <c r="H1" s="988"/>
      <c r="I1" s="988"/>
      <c r="J1" s="988"/>
      <c r="K1" s="988"/>
      <c r="L1" s="988"/>
      <c r="M1" s="988"/>
      <c r="N1" s="988"/>
      <c r="O1" s="988"/>
      <c r="P1" s="988"/>
      <c r="Q1" s="988"/>
    </row>
    <row r="2" spans="1:17" ht="19.5" customHeight="1">
      <c r="A2" s="1220" t="s">
        <v>1117</v>
      </c>
      <c r="B2" s="1220"/>
      <c r="C2" s="1220"/>
      <c r="D2" s="1220"/>
      <c r="E2" s="1220"/>
      <c r="F2" s="1220"/>
      <c r="G2" s="1220"/>
      <c r="H2" s="1220"/>
      <c r="I2" s="1220"/>
      <c r="J2" s="1220"/>
      <c r="K2" s="1220"/>
      <c r="L2" s="1220"/>
      <c r="M2" s="1220"/>
      <c r="N2" s="1220"/>
      <c r="O2" s="1220"/>
      <c r="P2" s="1220"/>
      <c r="Q2" s="1220"/>
    </row>
    <row r="3" spans="1:17" s="668" customFormat="1" ht="49.95" customHeight="1">
      <c r="A3" s="1023" t="s">
        <v>1138</v>
      </c>
      <c r="B3" s="1230" t="s">
        <v>1139</v>
      </c>
      <c r="C3" s="1231"/>
      <c r="D3" s="1234" t="s">
        <v>1165</v>
      </c>
      <c r="E3" s="1234"/>
      <c r="F3" s="1109" t="s">
        <v>1166</v>
      </c>
      <c r="G3" s="1108"/>
      <c r="H3" s="1109" t="s">
        <v>1167</v>
      </c>
      <c r="I3" s="1108"/>
      <c r="J3" s="1111" t="s">
        <v>1168</v>
      </c>
      <c r="K3" s="1111"/>
      <c r="L3" s="1134" t="s">
        <v>1169</v>
      </c>
      <c r="M3" s="1134"/>
      <c r="N3" s="1111" t="s">
        <v>1170</v>
      </c>
      <c r="O3" s="1111"/>
      <c r="P3" s="1111" t="s">
        <v>1171</v>
      </c>
      <c r="Q3" s="1111"/>
    </row>
    <row r="4" spans="1:17" s="668" customFormat="1" ht="19.2" customHeight="1">
      <c r="A4" s="1025"/>
      <c r="B4" s="679">
        <v>2019</v>
      </c>
      <c r="C4" s="679">
        <v>2020</v>
      </c>
      <c r="D4" s="612">
        <v>2019</v>
      </c>
      <c r="E4" s="679">
        <v>2020</v>
      </c>
      <c r="F4" s="612">
        <v>2019</v>
      </c>
      <c r="G4" s="679">
        <v>2020</v>
      </c>
      <c r="H4" s="612">
        <v>2019</v>
      </c>
      <c r="I4" s="679">
        <v>2020</v>
      </c>
      <c r="J4" s="612">
        <v>2019</v>
      </c>
      <c r="K4" s="679">
        <v>2020</v>
      </c>
      <c r="L4" s="612">
        <v>2019</v>
      </c>
      <c r="M4" s="679">
        <v>2020</v>
      </c>
      <c r="N4" s="612">
        <v>2019</v>
      </c>
      <c r="O4" s="679">
        <v>2020</v>
      </c>
      <c r="P4" s="612">
        <v>2019</v>
      </c>
      <c r="Q4" s="679">
        <v>2020</v>
      </c>
    </row>
    <row r="5" spans="1:17" ht="17.399999999999999" customHeight="1">
      <c r="A5" s="670" t="s">
        <v>64</v>
      </c>
      <c r="B5" s="680">
        <v>21</v>
      </c>
      <c r="C5" s="680">
        <v>16</v>
      </c>
      <c r="D5" s="672">
        <v>4</v>
      </c>
      <c r="E5" s="672">
        <v>2</v>
      </c>
      <c r="F5" s="573" t="s">
        <v>303</v>
      </c>
      <c r="G5" s="573" t="s">
        <v>303</v>
      </c>
      <c r="H5" s="573" t="s">
        <v>303</v>
      </c>
      <c r="I5" s="573" t="s">
        <v>303</v>
      </c>
      <c r="J5" s="672">
        <v>15</v>
      </c>
      <c r="K5" s="672">
        <v>13</v>
      </c>
      <c r="L5" s="573" t="s">
        <v>303</v>
      </c>
      <c r="M5" s="573" t="s">
        <v>303</v>
      </c>
      <c r="N5" s="672">
        <v>2</v>
      </c>
      <c r="O5" s="672">
        <v>1</v>
      </c>
      <c r="P5" s="573" t="s">
        <v>303</v>
      </c>
      <c r="Q5" s="573" t="s">
        <v>303</v>
      </c>
    </row>
    <row r="6" spans="1:17" ht="17.399999999999999" customHeight="1">
      <c r="A6" s="674" t="s">
        <v>706</v>
      </c>
      <c r="B6" s="573" t="s">
        <v>303</v>
      </c>
      <c r="C6" s="573" t="s">
        <v>303</v>
      </c>
      <c r="D6" s="573" t="s">
        <v>303</v>
      </c>
      <c r="E6" s="573" t="s">
        <v>303</v>
      </c>
      <c r="F6" s="573" t="s">
        <v>303</v>
      </c>
      <c r="G6" s="573" t="s">
        <v>303</v>
      </c>
      <c r="H6" s="573" t="s">
        <v>303</v>
      </c>
      <c r="I6" s="573" t="s">
        <v>303</v>
      </c>
      <c r="J6" s="573" t="s">
        <v>303</v>
      </c>
      <c r="K6" s="672" t="s">
        <v>303</v>
      </c>
      <c r="L6" s="573" t="s">
        <v>303</v>
      </c>
      <c r="M6" s="573" t="s">
        <v>303</v>
      </c>
      <c r="N6" s="573" t="s">
        <v>303</v>
      </c>
      <c r="O6" s="573" t="s">
        <v>303</v>
      </c>
      <c r="P6" s="573" t="s">
        <v>303</v>
      </c>
      <c r="Q6" s="573" t="s">
        <v>303</v>
      </c>
    </row>
    <row r="7" spans="1:17" ht="17.399999999999999" customHeight="1">
      <c r="A7" s="670" t="s">
        <v>1147</v>
      </c>
      <c r="B7" s="573" t="s">
        <v>303</v>
      </c>
      <c r="C7" s="573" t="s">
        <v>303</v>
      </c>
      <c r="D7" s="573" t="s">
        <v>303</v>
      </c>
      <c r="E7" s="573" t="s">
        <v>303</v>
      </c>
      <c r="F7" s="573" t="s">
        <v>303</v>
      </c>
      <c r="G7" s="573" t="s">
        <v>303</v>
      </c>
      <c r="H7" s="573" t="s">
        <v>303</v>
      </c>
      <c r="I7" s="573" t="s">
        <v>303</v>
      </c>
      <c r="J7" s="573" t="s">
        <v>303</v>
      </c>
      <c r="K7" s="672" t="s">
        <v>303</v>
      </c>
      <c r="L7" s="573" t="s">
        <v>303</v>
      </c>
      <c r="M7" s="573" t="s">
        <v>303</v>
      </c>
      <c r="N7" s="573" t="s">
        <v>303</v>
      </c>
      <c r="O7" s="573" t="s">
        <v>303</v>
      </c>
      <c r="P7" s="573" t="s">
        <v>303</v>
      </c>
      <c r="Q7" s="573" t="s">
        <v>303</v>
      </c>
    </row>
    <row r="8" spans="1:17" ht="17.399999999999999" customHeight="1">
      <c r="A8" s="674" t="s">
        <v>1148</v>
      </c>
      <c r="B8" s="680">
        <v>1</v>
      </c>
      <c r="C8" s="573" t="s">
        <v>303</v>
      </c>
      <c r="D8" s="672">
        <v>1</v>
      </c>
      <c r="E8" s="573" t="s">
        <v>303</v>
      </c>
      <c r="F8" s="672" t="s">
        <v>303</v>
      </c>
      <c r="G8" s="573" t="s">
        <v>303</v>
      </c>
      <c r="H8" s="672" t="s">
        <v>303</v>
      </c>
      <c r="I8" s="573" t="s">
        <v>303</v>
      </c>
      <c r="J8" s="672" t="s">
        <v>303</v>
      </c>
      <c r="K8" s="672" t="s">
        <v>303</v>
      </c>
      <c r="L8" s="672" t="s">
        <v>303</v>
      </c>
      <c r="M8" s="573" t="s">
        <v>303</v>
      </c>
      <c r="N8" s="672" t="s">
        <v>303</v>
      </c>
      <c r="O8" s="573" t="s">
        <v>303</v>
      </c>
      <c r="P8" s="672" t="s">
        <v>303</v>
      </c>
      <c r="Q8" s="573" t="s">
        <v>303</v>
      </c>
    </row>
    <row r="9" spans="1:17" ht="17.399999999999999" customHeight="1">
      <c r="A9" s="674" t="s">
        <v>68</v>
      </c>
      <c r="B9" s="672" t="s">
        <v>303</v>
      </c>
      <c r="C9" s="573" t="s">
        <v>303</v>
      </c>
      <c r="D9" s="672" t="s">
        <v>303</v>
      </c>
      <c r="E9" s="573" t="s">
        <v>303</v>
      </c>
      <c r="F9" s="672" t="s">
        <v>303</v>
      </c>
      <c r="G9" s="573" t="s">
        <v>303</v>
      </c>
      <c r="H9" s="672" t="s">
        <v>303</v>
      </c>
      <c r="I9" s="573" t="s">
        <v>303</v>
      </c>
      <c r="J9" s="672" t="s">
        <v>303</v>
      </c>
      <c r="K9" s="672" t="s">
        <v>303</v>
      </c>
      <c r="L9" s="672" t="s">
        <v>303</v>
      </c>
      <c r="M9" s="573" t="s">
        <v>303</v>
      </c>
      <c r="N9" s="672" t="s">
        <v>303</v>
      </c>
      <c r="O9" s="573" t="s">
        <v>303</v>
      </c>
      <c r="P9" s="672" t="s">
        <v>303</v>
      </c>
      <c r="Q9" s="573" t="s">
        <v>303</v>
      </c>
    </row>
    <row r="10" spans="1:17" ht="17.399999999999999" customHeight="1">
      <c r="A10" s="674" t="s">
        <v>709</v>
      </c>
      <c r="B10" s="680">
        <v>4</v>
      </c>
      <c r="C10" s="680">
        <v>2</v>
      </c>
      <c r="D10" s="672" t="s">
        <v>303</v>
      </c>
      <c r="E10" s="672">
        <v>2</v>
      </c>
      <c r="F10" s="672">
        <v>1</v>
      </c>
      <c r="G10" s="573" t="s">
        <v>303</v>
      </c>
      <c r="H10" s="672" t="s">
        <v>303</v>
      </c>
      <c r="I10" s="573" t="s">
        <v>303</v>
      </c>
      <c r="J10" s="672">
        <v>3</v>
      </c>
      <c r="K10" s="672" t="s">
        <v>303</v>
      </c>
      <c r="L10" s="672" t="s">
        <v>303</v>
      </c>
      <c r="M10" s="573" t="s">
        <v>303</v>
      </c>
      <c r="N10" s="672" t="s">
        <v>303</v>
      </c>
      <c r="O10" s="573" t="s">
        <v>303</v>
      </c>
      <c r="P10" s="672" t="s">
        <v>303</v>
      </c>
      <c r="Q10" s="573" t="s">
        <v>303</v>
      </c>
    </row>
    <row r="11" spans="1:17" ht="17.399999999999999" customHeight="1">
      <c r="A11" s="77" t="s">
        <v>71</v>
      </c>
      <c r="B11" s="680">
        <v>2</v>
      </c>
      <c r="C11" s="680">
        <v>2</v>
      </c>
      <c r="D11" s="672">
        <v>1</v>
      </c>
      <c r="E11" s="573" t="s">
        <v>303</v>
      </c>
      <c r="F11" s="672">
        <v>1</v>
      </c>
      <c r="G11" s="573" t="s">
        <v>303</v>
      </c>
      <c r="H11" s="672" t="s">
        <v>303</v>
      </c>
      <c r="I11" s="573" t="s">
        <v>303</v>
      </c>
      <c r="J11" s="672" t="s">
        <v>303</v>
      </c>
      <c r="K11" s="672">
        <v>2</v>
      </c>
      <c r="L11" s="672" t="s">
        <v>303</v>
      </c>
      <c r="M11" s="573" t="s">
        <v>303</v>
      </c>
      <c r="N11" s="672" t="s">
        <v>303</v>
      </c>
      <c r="O11" s="573" t="s">
        <v>303</v>
      </c>
      <c r="P11" s="672" t="s">
        <v>303</v>
      </c>
      <c r="Q11" s="573" t="s">
        <v>303</v>
      </c>
    </row>
    <row r="12" spans="1:17" ht="17.399999999999999" customHeight="1">
      <c r="A12" s="77" t="s">
        <v>72</v>
      </c>
      <c r="B12" s="680">
        <v>2</v>
      </c>
      <c r="C12" s="573" t="s">
        <v>303</v>
      </c>
      <c r="D12" s="672" t="s">
        <v>303</v>
      </c>
      <c r="E12" s="573" t="s">
        <v>303</v>
      </c>
      <c r="F12" s="672" t="s">
        <v>303</v>
      </c>
      <c r="G12" s="573" t="s">
        <v>303</v>
      </c>
      <c r="H12" s="672" t="s">
        <v>303</v>
      </c>
      <c r="I12" s="573" t="s">
        <v>303</v>
      </c>
      <c r="J12" s="672" t="s">
        <v>303</v>
      </c>
      <c r="K12" s="672" t="s">
        <v>303</v>
      </c>
      <c r="L12" s="672" t="s">
        <v>303</v>
      </c>
      <c r="M12" s="573" t="s">
        <v>303</v>
      </c>
      <c r="N12" s="672">
        <v>2</v>
      </c>
      <c r="O12" s="573" t="s">
        <v>303</v>
      </c>
      <c r="P12" s="672" t="s">
        <v>303</v>
      </c>
      <c r="Q12" s="573" t="s">
        <v>303</v>
      </c>
    </row>
    <row r="13" spans="1:17" ht="17.399999999999999" customHeight="1">
      <c r="A13" s="77" t="s">
        <v>73</v>
      </c>
      <c r="B13" s="573" t="s">
        <v>303</v>
      </c>
      <c r="C13" s="573" t="s">
        <v>303</v>
      </c>
      <c r="D13" s="573" t="s">
        <v>303</v>
      </c>
      <c r="E13" s="573" t="s">
        <v>303</v>
      </c>
      <c r="F13" s="573" t="s">
        <v>303</v>
      </c>
      <c r="G13" s="573" t="s">
        <v>303</v>
      </c>
      <c r="H13" s="573" t="s">
        <v>303</v>
      </c>
      <c r="I13" s="573" t="s">
        <v>303</v>
      </c>
      <c r="J13" s="573" t="s">
        <v>303</v>
      </c>
      <c r="K13" s="672" t="s">
        <v>303</v>
      </c>
      <c r="L13" s="573" t="s">
        <v>303</v>
      </c>
      <c r="M13" s="573" t="s">
        <v>303</v>
      </c>
      <c r="N13" s="573" t="s">
        <v>303</v>
      </c>
      <c r="O13" s="573" t="s">
        <v>303</v>
      </c>
      <c r="P13" s="573" t="s">
        <v>303</v>
      </c>
      <c r="Q13" s="573" t="s">
        <v>303</v>
      </c>
    </row>
    <row r="14" spans="1:17" ht="17.399999999999999" customHeight="1">
      <c r="A14" s="77" t="s">
        <v>74</v>
      </c>
      <c r="B14" s="680">
        <v>8</v>
      </c>
      <c r="C14" s="680">
        <v>4</v>
      </c>
      <c r="D14" s="672" t="s">
        <v>303</v>
      </c>
      <c r="E14" s="672">
        <v>2</v>
      </c>
      <c r="F14" s="672">
        <v>6</v>
      </c>
      <c r="G14" s="672">
        <v>1</v>
      </c>
      <c r="H14" s="672">
        <v>6</v>
      </c>
      <c r="I14" s="672">
        <v>1</v>
      </c>
      <c r="J14" s="672" t="s">
        <v>303</v>
      </c>
      <c r="K14" s="672">
        <v>1</v>
      </c>
      <c r="L14" s="672">
        <v>1</v>
      </c>
      <c r="M14" s="573" t="s">
        <v>303</v>
      </c>
      <c r="N14" s="672">
        <v>1</v>
      </c>
      <c r="O14" s="573" t="s">
        <v>303</v>
      </c>
      <c r="P14" s="672" t="s">
        <v>303</v>
      </c>
      <c r="Q14" s="573" t="s">
        <v>303</v>
      </c>
    </row>
    <row r="15" spans="1:17" ht="17.399999999999999" customHeight="1">
      <c r="A15" s="77" t="s">
        <v>75</v>
      </c>
      <c r="B15" s="680">
        <v>1</v>
      </c>
      <c r="C15" s="573" t="s">
        <v>303</v>
      </c>
      <c r="D15" s="672" t="s">
        <v>303</v>
      </c>
      <c r="E15" s="573" t="s">
        <v>303</v>
      </c>
      <c r="F15" s="672" t="s">
        <v>303</v>
      </c>
      <c r="G15" s="573" t="s">
        <v>303</v>
      </c>
      <c r="H15" s="672" t="s">
        <v>303</v>
      </c>
      <c r="I15" s="672" t="s">
        <v>303</v>
      </c>
      <c r="J15" s="672">
        <v>1</v>
      </c>
      <c r="K15" s="672" t="s">
        <v>303</v>
      </c>
      <c r="L15" s="672" t="s">
        <v>303</v>
      </c>
      <c r="M15" s="573" t="s">
        <v>303</v>
      </c>
      <c r="N15" s="672" t="s">
        <v>303</v>
      </c>
      <c r="O15" s="573" t="s">
        <v>303</v>
      </c>
      <c r="P15" s="672" t="s">
        <v>303</v>
      </c>
      <c r="Q15" s="573" t="s">
        <v>303</v>
      </c>
    </row>
    <row r="16" spans="1:17" ht="17.399999999999999" customHeight="1">
      <c r="A16" s="77" t="s">
        <v>76</v>
      </c>
      <c r="B16" s="680">
        <v>3</v>
      </c>
      <c r="C16" s="680">
        <v>2</v>
      </c>
      <c r="D16" s="672"/>
      <c r="E16" s="672">
        <v>2</v>
      </c>
      <c r="F16" s="672">
        <v>1</v>
      </c>
      <c r="G16" s="573" t="s">
        <v>303</v>
      </c>
      <c r="H16" s="672"/>
      <c r="I16" s="672" t="s">
        <v>303</v>
      </c>
      <c r="J16" s="672">
        <v>2</v>
      </c>
      <c r="K16" s="672" t="s">
        <v>303</v>
      </c>
      <c r="L16" s="672"/>
      <c r="M16" s="573" t="s">
        <v>303</v>
      </c>
      <c r="N16" s="672"/>
      <c r="O16" s="573" t="s">
        <v>303</v>
      </c>
      <c r="P16" s="681"/>
      <c r="Q16" s="573" t="s">
        <v>303</v>
      </c>
    </row>
    <row r="17" spans="1:17" ht="17.399999999999999" customHeight="1">
      <c r="A17" s="77" t="s">
        <v>77</v>
      </c>
      <c r="B17" s="573" t="s">
        <v>303</v>
      </c>
      <c r="C17" s="680">
        <v>1</v>
      </c>
      <c r="D17" s="573" t="s">
        <v>303</v>
      </c>
      <c r="E17" s="573" t="s">
        <v>303</v>
      </c>
      <c r="F17" s="573" t="s">
        <v>303</v>
      </c>
      <c r="G17" s="573" t="s">
        <v>303</v>
      </c>
      <c r="H17" s="573" t="s">
        <v>303</v>
      </c>
      <c r="I17" s="672" t="s">
        <v>303</v>
      </c>
      <c r="J17" s="573" t="s">
        <v>303</v>
      </c>
      <c r="K17" s="672" t="s">
        <v>303</v>
      </c>
      <c r="L17" s="573" t="s">
        <v>303</v>
      </c>
      <c r="M17" s="573" t="s">
        <v>303</v>
      </c>
      <c r="N17" s="573" t="s">
        <v>303</v>
      </c>
      <c r="O17" s="573" t="s">
        <v>303</v>
      </c>
      <c r="P17" s="573" t="s">
        <v>303</v>
      </c>
      <c r="Q17" s="573" t="s">
        <v>303</v>
      </c>
    </row>
    <row r="18" spans="1:17" ht="17.399999999999999" customHeight="1">
      <c r="A18" s="77" t="s">
        <v>79</v>
      </c>
      <c r="B18" s="680">
        <v>2</v>
      </c>
      <c r="C18" s="680">
        <v>3</v>
      </c>
      <c r="D18" s="672" t="s">
        <v>303</v>
      </c>
      <c r="E18" s="573" t="s">
        <v>303</v>
      </c>
      <c r="F18" s="672" t="s">
        <v>303</v>
      </c>
      <c r="G18" s="672">
        <v>1</v>
      </c>
      <c r="H18" s="672" t="s">
        <v>303</v>
      </c>
      <c r="I18" s="672">
        <v>1</v>
      </c>
      <c r="J18" s="672">
        <v>2</v>
      </c>
      <c r="K18" s="672">
        <v>1</v>
      </c>
      <c r="L18" s="672" t="s">
        <v>303</v>
      </c>
      <c r="M18" s="573" t="s">
        <v>303</v>
      </c>
      <c r="N18" s="672" t="s">
        <v>303</v>
      </c>
      <c r="O18" s="573" t="s">
        <v>303</v>
      </c>
      <c r="P18" s="672" t="s">
        <v>303</v>
      </c>
      <c r="Q18" s="573" t="s">
        <v>303</v>
      </c>
    </row>
    <row r="19" spans="1:17" ht="17.399999999999999" customHeight="1">
      <c r="A19" s="77" t="s">
        <v>80</v>
      </c>
      <c r="B19" s="680">
        <v>1</v>
      </c>
      <c r="C19" s="680">
        <v>2</v>
      </c>
      <c r="D19" s="672" t="s">
        <v>303</v>
      </c>
      <c r="E19" s="573" t="s">
        <v>303</v>
      </c>
      <c r="F19" s="672">
        <v>1</v>
      </c>
      <c r="G19" s="573" t="s">
        <v>303</v>
      </c>
      <c r="H19" s="672" t="s">
        <v>303</v>
      </c>
      <c r="I19" s="573" t="s">
        <v>303</v>
      </c>
      <c r="J19" s="672" t="s">
        <v>303</v>
      </c>
      <c r="K19" s="672">
        <v>1</v>
      </c>
      <c r="L19" s="672" t="s">
        <v>303</v>
      </c>
      <c r="M19" s="573" t="s">
        <v>303</v>
      </c>
      <c r="N19" s="672" t="s">
        <v>303</v>
      </c>
      <c r="O19" s="573" t="s">
        <v>303</v>
      </c>
      <c r="P19" s="672" t="s">
        <v>303</v>
      </c>
      <c r="Q19" s="573" t="s">
        <v>303</v>
      </c>
    </row>
    <row r="20" spans="1:17" ht="17.399999999999999" customHeight="1">
      <c r="A20" s="77" t="s">
        <v>81</v>
      </c>
      <c r="B20" s="680">
        <v>4</v>
      </c>
      <c r="C20" s="573" t="s">
        <v>303</v>
      </c>
      <c r="D20" s="672">
        <v>1</v>
      </c>
      <c r="E20" s="573" t="s">
        <v>303</v>
      </c>
      <c r="F20" s="672" t="s">
        <v>303</v>
      </c>
      <c r="G20" s="573" t="s">
        <v>303</v>
      </c>
      <c r="H20" s="672" t="s">
        <v>303</v>
      </c>
      <c r="I20" s="573" t="s">
        <v>303</v>
      </c>
      <c r="J20" s="672">
        <v>2</v>
      </c>
      <c r="K20" s="672" t="s">
        <v>303</v>
      </c>
      <c r="L20" s="672" t="s">
        <v>303</v>
      </c>
      <c r="M20" s="573" t="s">
        <v>303</v>
      </c>
      <c r="N20" s="672">
        <v>1</v>
      </c>
      <c r="O20" s="573" t="s">
        <v>303</v>
      </c>
      <c r="P20" s="672" t="s">
        <v>303</v>
      </c>
      <c r="Q20" s="573" t="s">
        <v>303</v>
      </c>
    </row>
    <row r="21" spans="1:17" ht="17.399999999999999" customHeight="1">
      <c r="A21" s="77" t="s">
        <v>82</v>
      </c>
      <c r="B21" s="680">
        <v>2</v>
      </c>
      <c r="C21" s="680">
        <v>2</v>
      </c>
      <c r="D21" s="672">
        <v>1</v>
      </c>
      <c r="E21" s="573" t="s">
        <v>303</v>
      </c>
      <c r="F21" s="672" t="s">
        <v>303</v>
      </c>
      <c r="G21" s="573" t="s">
        <v>303</v>
      </c>
      <c r="H21" s="672" t="s">
        <v>303</v>
      </c>
      <c r="I21" s="573" t="s">
        <v>303</v>
      </c>
      <c r="J21" s="672">
        <v>1</v>
      </c>
      <c r="K21" s="672" t="s">
        <v>303</v>
      </c>
      <c r="L21" s="672" t="s">
        <v>303</v>
      </c>
      <c r="M21" s="573" t="s">
        <v>303</v>
      </c>
      <c r="N21" s="672" t="s">
        <v>303</v>
      </c>
      <c r="O21" s="672">
        <v>1</v>
      </c>
      <c r="P21" s="672" t="s">
        <v>303</v>
      </c>
      <c r="Q21" s="573" t="s">
        <v>303</v>
      </c>
    </row>
    <row r="22" spans="1:17" ht="17.399999999999999" customHeight="1">
      <c r="A22" s="77" t="s">
        <v>83</v>
      </c>
      <c r="B22" s="680">
        <v>1</v>
      </c>
      <c r="C22" s="680">
        <v>1</v>
      </c>
      <c r="D22" s="672" t="s">
        <v>303</v>
      </c>
      <c r="E22" s="573" t="s">
        <v>303</v>
      </c>
      <c r="F22" s="672" t="s">
        <v>303</v>
      </c>
      <c r="G22" s="573" t="s">
        <v>303</v>
      </c>
      <c r="H22" s="672" t="s">
        <v>303</v>
      </c>
      <c r="I22" s="573" t="s">
        <v>303</v>
      </c>
      <c r="J22" s="672" t="s">
        <v>303</v>
      </c>
      <c r="K22" s="672" t="s">
        <v>303</v>
      </c>
      <c r="L22" s="672">
        <v>1</v>
      </c>
      <c r="M22" s="573" t="s">
        <v>303</v>
      </c>
      <c r="N22" s="672" t="s">
        <v>303</v>
      </c>
      <c r="O22" s="672">
        <v>1</v>
      </c>
      <c r="P22" s="672" t="s">
        <v>303</v>
      </c>
      <c r="Q22" s="573" t="s">
        <v>303</v>
      </c>
    </row>
    <row r="23" spans="1:17" ht="17.399999999999999" customHeight="1">
      <c r="A23" s="77" t="s">
        <v>84</v>
      </c>
      <c r="B23" s="680">
        <v>1</v>
      </c>
      <c r="C23" s="573" t="s">
        <v>303</v>
      </c>
      <c r="D23" s="672" t="s">
        <v>303</v>
      </c>
      <c r="E23" s="573" t="s">
        <v>303</v>
      </c>
      <c r="F23" s="672" t="s">
        <v>303</v>
      </c>
      <c r="G23" s="573" t="s">
        <v>303</v>
      </c>
      <c r="H23" s="672" t="s">
        <v>303</v>
      </c>
      <c r="I23" s="573" t="s">
        <v>303</v>
      </c>
      <c r="J23" s="672">
        <v>1</v>
      </c>
      <c r="K23" s="672" t="s">
        <v>303</v>
      </c>
      <c r="L23" s="672" t="s">
        <v>303</v>
      </c>
      <c r="M23" s="573" t="s">
        <v>303</v>
      </c>
      <c r="N23" s="672" t="s">
        <v>303</v>
      </c>
      <c r="O23" s="573" t="s">
        <v>303</v>
      </c>
      <c r="P23" s="672" t="s">
        <v>303</v>
      </c>
      <c r="Q23" s="573" t="s">
        <v>303</v>
      </c>
    </row>
    <row r="24" spans="1:17" ht="17.399999999999999" customHeight="1">
      <c r="A24" s="77" t="s">
        <v>85</v>
      </c>
      <c r="B24" s="680">
        <v>1</v>
      </c>
      <c r="C24" s="680">
        <v>1</v>
      </c>
      <c r="D24" s="672" t="s">
        <v>303</v>
      </c>
      <c r="E24" s="573" t="s">
        <v>303</v>
      </c>
      <c r="F24" s="672">
        <v>1</v>
      </c>
      <c r="G24" s="573" t="s">
        <v>303</v>
      </c>
      <c r="H24" s="672" t="s">
        <v>303</v>
      </c>
      <c r="I24" s="573" t="s">
        <v>303</v>
      </c>
      <c r="J24" s="672" t="s">
        <v>303</v>
      </c>
      <c r="K24" s="672" t="s">
        <v>303</v>
      </c>
      <c r="L24" s="672" t="s">
        <v>303</v>
      </c>
      <c r="M24" s="573" t="s">
        <v>303</v>
      </c>
      <c r="N24" s="672" t="s">
        <v>303</v>
      </c>
      <c r="O24" s="672">
        <v>1</v>
      </c>
      <c r="P24" s="672" t="s">
        <v>303</v>
      </c>
      <c r="Q24" s="573" t="s">
        <v>303</v>
      </c>
    </row>
    <row r="25" spans="1:17" ht="30.6" customHeight="1">
      <c r="A25" s="682" t="s">
        <v>1172</v>
      </c>
      <c r="B25" s="671">
        <v>55</v>
      </c>
      <c r="C25" s="680">
        <v>36</v>
      </c>
      <c r="D25" s="671">
        <v>8</v>
      </c>
      <c r="E25" s="671">
        <v>9</v>
      </c>
      <c r="F25" s="671">
        <v>11</v>
      </c>
      <c r="G25" s="671">
        <v>2</v>
      </c>
      <c r="H25" s="671">
        <v>10</v>
      </c>
      <c r="I25" s="671">
        <v>2</v>
      </c>
      <c r="J25" s="671">
        <v>27</v>
      </c>
      <c r="K25" s="671">
        <v>21</v>
      </c>
      <c r="L25" s="671">
        <v>2</v>
      </c>
      <c r="M25" s="573" t="s">
        <v>303</v>
      </c>
      <c r="N25" s="671">
        <v>7</v>
      </c>
      <c r="O25" s="671">
        <v>4</v>
      </c>
      <c r="P25" s="573" t="s">
        <v>303</v>
      </c>
      <c r="Q25" s="573" t="s">
        <v>303</v>
      </c>
    </row>
    <row r="26" spans="1:17" ht="30" customHeight="1">
      <c r="A26" s="281" t="s">
        <v>1173</v>
      </c>
      <c r="B26" s="683">
        <v>100</v>
      </c>
      <c r="C26" s="683">
        <v>100</v>
      </c>
      <c r="D26" s="683">
        <v>14.5</v>
      </c>
      <c r="E26" s="683">
        <v>25</v>
      </c>
      <c r="F26" s="683">
        <v>20.100000000000001</v>
      </c>
      <c r="G26" s="683">
        <v>5.6</v>
      </c>
      <c r="H26" s="683">
        <v>18.2</v>
      </c>
      <c r="I26" s="683">
        <v>5.6</v>
      </c>
      <c r="J26" s="683">
        <v>49.1</v>
      </c>
      <c r="K26" s="683">
        <v>58.3</v>
      </c>
      <c r="L26" s="683">
        <v>3.6</v>
      </c>
      <c r="M26" s="573" t="s">
        <v>303</v>
      </c>
      <c r="N26" s="683">
        <v>12.7</v>
      </c>
      <c r="O26" s="683">
        <v>11.1</v>
      </c>
      <c r="P26" s="573" t="s">
        <v>303</v>
      </c>
      <c r="Q26" s="573" t="s">
        <v>303</v>
      </c>
    </row>
    <row r="29" spans="1:17">
      <c r="L29" s="27"/>
    </row>
  </sheetData>
  <mergeCells count="11">
    <mergeCell ref="P3:Q3"/>
    <mergeCell ref="A1:Q1"/>
    <mergeCell ref="A2:Q2"/>
    <mergeCell ref="A3:A4"/>
    <mergeCell ref="B3:C3"/>
    <mergeCell ref="D3:E3"/>
    <mergeCell ref="F3:G3"/>
    <mergeCell ref="H3:I3"/>
    <mergeCell ref="J3:K3"/>
    <mergeCell ref="L3:M3"/>
    <mergeCell ref="N3:O3"/>
  </mergeCells>
  <printOptions horizontalCentered="1"/>
  <pageMargins left="0.59055118110236227" right="0.59055118110236227" top="0.39370078740157483" bottom="0.78740157480314965" header="0" footer="0"/>
  <pageSetup paperSize="9" orientation="landscape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>
  <dimension ref="A1:P27"/>
  <sheetViews>
    <sheetView zoomScaleNormal="100" workbookViewId="0">
      <selection activeCell="J35" sqref="J35"/>
    </sheetView>
  </sheetViews>
  <sheetFormatPr defaultColWidth="8.88671875" defaultRowHeight="13.2"/>
  <cols>
    <col min="1" max="1" width="21.33203125" style="23" customWidth="1"/>
    <col min="2" max="3" width="5.33203125" style="23" hidden="1" customWidth="1"/>
    <col min="4" max="4" width="0.33203125" style="23" hidden="1" customWidth="1"/>
    <col min="5" max="5" width="5.44140625" style="23" hidden="1" customWidth="1"/>
    <col min="6" max="6" width="6.109375" style="23" customWidth="1"/>
    <col min="7" max="8" width="5.6640625" style="23" customWidth="1"/>
    <col min="9" max="9" width="5.33203125" style="23" customWidth="1"/>
    <col min="10" max="10" width="5.88671875" style="23" customWidth="1"/>
    <col min="11" max="11" width="6.5546875" style="23" customWidth="1"/>
    <col min="12" max="12" width="6" style="23" customWidth="1"/>
    <col min="13" max="13" width="6.44140625" style="23" customWidth="1"/>
    <col min="14" max="14" width="6.109375" style="23" customWidth="1"/>
    <col min="15" max="15" width="7.6640625" style="23" customWidth="1"/>
    <col min="16" max="16" width="7.5546875" style="23" customWidth="1"/>
    <col min="17" max="16384" width="8.88671875" style="23"/>
  </cols>
  <sheetData>
    <row r="1" spans="1:16" ht="26.4" customHeight="1">
      <c r="A1" s="1272" t="s">
        <v>1174</v>
      </c>
      <c r="B1" s="1272"/>
      <c r="C1" s="1272"/>
      <c r="D1" s="1272"/>
      <c r="E1" s="1272"/>
      <c r="F1" s="1272"/>
      <c r="G1" s="1272"/>
      <c r="H1" s="1272"/>
      <c r="I1" s="1272"/>
      <c r="J1" s="1272"/>
      <c r="K1" s="1272"/>
      <c r="L1" s="1272"/>
      <c r="M1" s="1272"/>
      <c r="N1" s="1272"/>
      <c r="O1" s="1272"/>
      <c r="P1" s="1272"/>
    </row>
    <row r="2" spans="1:16" ht="18" customHeight="1">
      <c r="A2" s="1205" t="s">
        <v>1117</v>
      </c>
      <c r="B2" s="1205"/>
      <c r="C2" s="1205"/>
      <c r="D2" s="1205"/>
      <c r="E2" s="1205"/>
      <c r="F2" s="1205"/>
      <c r="G2" s="1205"/>
      <c r="H2" s="1205"/>
      <c r="I2" s="1205"/>
      <c r="J2" s="1205"/>
      <c r="K2" s="1205"/>
      <c r="L2" s="1205"/>
      <c r="M2" s="1205"/>
      <c r="N2" s="1205"/>
      <c r="O2" s="1205"/>
      <c r="P2" s="1205"/>
    </row>
    <row r="3" spans="1:16" ht="25.95" customHeight="1">
      <c r="A3" s="1016" t="s">
        <v>1175</v>
      </c>
      <c r="B3" s="1017"/>
      <c r="C3" s="1017"/>
      <c r="D3" s="1017"/>
      <c r="E3" s="1018"/>
      <c r="F3" s="579">
        <v>2010</v>
      </c>
      <c r="G3" s="579">
        <v>2011</v>
      </c>
      <c r="H3" s="579">
        <v>2012</v>
      </c>
      <c r="I3" s="579">
        <v>2013</v>
      </c>
      <c r="J3" s="579">
        <v>2014</v>
      </c>
      <c r="K3" s="579">
        <v>2015</v>
      </c>
      <c r="L3" s="579">
        <v>2016</v>
      </c>
      <c r="M3" s="579">
        <v>2017</v>
      </c>
      <c r="N3" s="579">
        <v>2018</v>
      </c>
      <c r="O3" s="579">
        <v>2019</v>
      </c>
      <c r="P3" s="579">
        <v>2020</v>
      </c>
    </row>
    <row r="4" spans="1:16" ht="34.950000000000003" customHeight="1">
      <c r="A4" s="1288" t="s">
        <v>1176</v>
      </c>
      <c r="B4" s="1289"/>
      <c r="C4" s="1289"/>
      <c r="D4" s="1289"/>
      <c r="E4" s="1290"/>
      <c r="F4" s="684">
        <v>40.799999999999997</v>
      </c>
      <c r="G4" s="684">
        <v>50</v>
      </c>
      <c r="H4" s="684">
        <v>64.2</v>
      </c>
      <c r="I4" s="684">
        <v>58.1</v>
      </c>
      <c r="J4" s="684">
        <v>45.9</v>
      </c>
      <c r="K4" s="684">
        <v>45.2</v>
      </c>
      <c r="L4" s="684">
        <v>30.9</v>
      </c>
      <c r="M4" s="684">
        <v>30.6</v>
      </c>
      <c r="N4" s="684">
        <v>38.299999999999997</v>
      </c>
      <c r="O4" s="684">
        <v>49.1</v>
      </c>
      <c r="P4" s="685">
        <v>58.1</v>
      </c>
    </row>
    <row r="5" spans="1:16" ht="47.4" customHeight="1">
      <c r="A5" s="1291" t="s">
        <v>1177</v>
      </c>
      <c r="B5" s="1292"/>
      <c r="C5" s="1292"/>
      <c r="D5" s="1292"/>
      <c r="E5" s="1293"/>
      <c r="F5" s="648">
        <v>12.2</v>
      </c>
      <c r="G5" s="648">
        <v>8</v>
      </c>
      <c r="H5" s="648">
        <v>7.5</v>
      </c>
      <c r="I5" s="648">
        <v>8.1</v>
      </c>
      <c r="J5" s="648">
        <v>15.3</v>
      </c>
      <c r="K5" s="648">
        <v>14.7</v>
      </c>
      <c r="L5" s="648" t="s">
        <v>1178</v>
      </c>
      <c r="M5" s="648" t="s">
        <v>1179</v>
      </c>
      <c r="N5" s="648" t="s">
        <v>1180</v>
      </c>
      <c r="O5" s="684" t="s">
        <v>1181</v>
      </c>
      <c r="P5" s="685" t="s">
        <v>1182</v>
      </c>
    </row>
    <row r="6" spans="1:16" ht="30.6" customHeight="1">
      <c r="A6" s="1288" t="s">
        <v>1165</v>
      </c>
      <c r="B6" s="1289"/>
      <c r="C6" s="1289"/>
      <c r="D6" s="1289"/>
      <c r="E6" s="1290"/>
      <c r="F6" s="684">
        <v>10.199999999999999</v>
      </c>
      <c r="G6" s="684">
        <v>16</v>
      </c>
      <c r="H6" s="684">
        <v>13.4</v>
      </c>
      <c r="I6" s="684">
        <v>9.5</v>
      </c>
      <c r="J6" s="684">
        <v>19.399999999999999</v>
      </c>
      <c r="K6" s="684">
        <v>16</v>
      </c>
      <c r="L6" s="684">
        <v>23.6</v>
      </c>
      <c r="M6" s="684">
        <v>14</v>
      </c>
      <c r="N6" s="684">
        <v>27.7</v>
      </c>
      <c r="O6" s="684">
        <v>14.5</v>
      </c>
      <c r="P6" s="686">
        <v>25</v>
      </c>
    </row>
    <row r="7" spans="1:16" ht="30" customHeight="1">
      <c r="A7" s="1288" t="s">
        <v>1183</v>
      </c>
      <c r="B7" s="1289"/>
      <c r="C7" s="1289"/>
      <c r="D7" s="1289"/>
      <c r="E7" s="1290"/>
      <c r="F7" s="684">
        <v>8.1999999999999993</v>
      </c>
      <c r="G7" s="648" t="s">
        <v>303</v>
      </c>
      <c r="H7" s="684">
        <v>1.5</v>
      </c>
      <c r="I7" s="684">
        <v>8.1</v>
      </c>
      <c r="J7" s="684">
        <v>5.0999999999999996</v>
      </c>
      <c r="K7" s="684">
        <v>2.7</v>
      </c>
      <c r="L7" s="684">
        <v>7.3</v>
      </c>
      <c r="M7" s="684">
        <v>4</v>
      </c>
      <c r="N7" s="684">
        <v>4.3</v>
      </c>
      <c r="O7" s="684">
        <v>3.6</v>
      </c>
      <c r="P7" s="657" t="s">
        <v>303</v>
      </c>
    </row>
    <row r="8" spans="1:16" ht="19.95" customHeight="1">
      <c r="A8" s="1294" t="s">
        <v>1184</v>
      </c>
      <c r="B8" s="1295"/>
      <c r="C8" s="1295"/>
      <c r="D8" s="1295"/>
      <c r="E8" s="1296"/>
      <c r="F8" s="684">
        <v>20.399999999999999</v>
      </c>
      <c r="G8" s="684">
        <v>24</v>
      </c>
      <c r="H8" s="684">
        <v>7.5</v>
      </c>
      <c r="I8" s="684">
        <v>16.2</v>
      </c>
      <c r="J8" s="684">
        <v>11.2</v>
      </c>
      <c r="K8" s="684">
        <v>18.7</v>
      </c>
      <c r="L8" s="684">
        <v>12.7</v>
      </c>
      <c r="M8" s="684">
        <v>12</v>
      </c>
      <c r="N8" s="684">
        <v>4.3</v>
      </c>
      <c r="O8" s="684">
        <v>12.7</v>
      </c>
      <c r="P8" s="685">
        <v>11.1</v>
      </c>
    </row>
    <row r="9" spans="1:16" ht="28.95" customHeight="1">
      <c r="A9" s="1288" t="s">
        <v>1185</v>
      </c>
      <c r="B9" s="1289"/>
      <c r="C9" s="1289"/>
      <c r="D9" s="1289"/>
      <c r="E9" s="1290"/>
      <c r="F9" s="684">
        <v>30</v>
      </c>
      <c r="G9" s="684">
        <v>8.3000000000000007</v>
      </c>
      <c r="H9" s="684">
        <v>20</v>
      </c>
      <c r="I9" s="684">
        <v>16.7</v>
      </c>
      <c r="J9" s="684">
        <v>18.2</v>
      </c>
      <c r="K9" s="684">
        <v>21.4</v>
      </c>
      <c r="L9" s="657" t="s">
        <v>303</v>
      </c>
      <c r="M9" s="657" t="s">
        <v>303</v>
      </c>
      <c r="N9" s="648">
        <v>50</v>
      </c>
      <c r="O9" s="657" t="s">
        <v>303</v>
      </c>
      <c r="P9" s="686">
        <v>25</v>
      </c>
    </row>
    <row r="10" spans="1:16" ht="21.6" customHeight="1">
      <c r="A10" s="1294" t="s">
        <v>1171</v>
      </c>
      <c r="B10" s="1295"/>
      <c r="C10" s="1295"/>
      <c r="D10" s="1295"/>
      <c r="E10" s="1296"/>
      <c r="F10" s="684">
        <v>8.1999999999999993</v>
      </c>
      <c r="G10" s="684">
        <v>2</v>
      </c>
      <c r="H10" s="684">
        <v>1.5</v>
      </c>
      <c r="I10" s="657" t="s">
        <v>303</v>
      </c>
      <c r="J10" s="684">
        <v>3.1</v>
      </c>
      <c r="K10" s="684">
        <v>2.7</v>
      </c>
      <c r="L10" s="684">
        <v>3.6</v>
      </c>
      <c r="M10" s="657" t="s">
        <v>303</v>
      </c>
      <c r="N10" s="684">
        <v>2.1</v>
      </c>
      <c r="O10" s="657" t="s">
        <v>303</v>
      </c>
      <c r="P10" s="657" t="s">
        <v>303</v>
      </c>
    </row>
    <row r="11" spans="1:16" ht="21.6" customHeight="1">
      <c r="A11" s="1297" t="s">
        <v>1186</v>
      </c>
      <c r="B11" s="1297"/>
      <c r="C11" s="1297"/>
      <c r="D11" s="1297"/>
      <c r="E11" s="1297"/>
      <c r="F11" s="657" t="s">
        <v>303</v>
      </c>
      <c r="G11" s="657" t="s">
        <v>303</v>
      </c>
      <c r="H11" s="684">
        <v>4.5</v>
      </c>
      <c r="I11" s="657" t="s">
        <v>303</v>
      </c>
      <c r="J11" s="657" t="s">
        <v>303</v>
      </c>
      <c r="K11" s="657" t="s">
        <v>303</v>
      </c>
      <c r="L11" s="657" t="s">
        <v>303</v>
      </c>
      <c r="M11" s="657" t="s">
        <v>303</v>
      </c>
      <c r="N11" s="657" t="s">
        <v>303</v>
      </c>
      <c r="O11" s="657" t="s">
        <v>303</v>
      </c>
      <c r="P11" s="657" t="s">
        <v>303</v>
      </c>
    </row>
    <row r="12" spans="1:16" s="687" customFormat="1" ht="18" customHeight="1">
      <c r="A12" s="1298" t="s">
        <v>1187</v>
      </c>
      <c r="B12" s="1298"/>
      <c r="C12" s="1298"/>
      <c r="D12" s="1298"/>
      <c r="E12" s="1298"/>
      <c r="F12" s="1298"/>
      <c r="G12" s="1298"/>
      <c r="H12" s="1298"/>
    </row>
    <row r="13" spans="1:16" ht="25.95" customHeight="1"/>
    <row r="14" spans="1:16" s="195" customFormat="1" ht="16.2" customHeight="1">
      <c r="A14" s="1124" t="s">
        <v>1188</v>
      </c>
      <c r="B14" s="1124"/>
      <c r="C14" s="1124"/>
      <c r="D14" s="1124"/>
      <c r="E14" s="1124"/>
      <c r="F14" s="1124"/>
      <c r="G14" s="1124"/>
      <c r="H14" s="1124"/>
      <c r="I14" s="1124"/>
      <c r="J14" s="1124"/>
      <c r="K14" s="1124"/>
      <c r="L14" s="1124"/>
      <c r="M14" s="1124"/>
      <c r="N14" s="1124"/>
      <c r="O14" s="1124"/>
      <c r="P14" s="1124"/>
    </row>
    <row r="15" spans="1:16" s="195" customFormat="1" ht="16.2" customHeight="1">
      <c r="A15" s="1124" t="s">
        <v>1189</v>
      </c>
      <c r="B15" s="1124"/>
      <c r="C15" s="1124"/>
      <c r="D15" s="1124"/>
      <c r="E15" s="1124"/>
      <c r="F15" s="1124"/>
      <c r="G15" s="1124"/>
      <c r="H15" s="1124"/>
      <c r="I15" s="1124"/>
      <c r="J15" s="1124"/>
      <c r="K15" s="1124"/>
      <c r="L15" s="1124"/>
      <c r="M15" s="1124"/>
      <c r="N15" s="1124"/>
    </row>
    <row r="16" spans="1:16" s="195" customFormat="1" ht="23.4" customHeight="1">
      <c r="A16" s="1158" t="s">
        <v>1190</v>
      </c>
      <c r="B16" s="1158"/>
      <c r="C16" s="1158"/>
      <c r="D16" s="1158"/>
      <c r="E16" s="1158"/>
      <c r="F16" s="1158"/>
      <c r="G16" s="1158"/>
      <c r="H16" s="1158"/>
      <c r="I16" s="1158"/>
      <c r="J16" s="1158"/>
      <c r="K16" s="1158"/>
      <c r="L16" s="1158"/>
      <c r="M16" s="1158"/>
      <c r="N16" s="1158"/>
      <c r="O16" s="1158"/>
      <c r="P16" s="1158"/>
    </row>
    <row r="17" spans="1:16" s="195" customFormat="1" ht="22.2" customHeight="1">
      <c r="A17" s="1113" t="s">
        <v>1191</v>
      </c>
      <c r="B17" s="1114"/>
      <c r="C17" s="1114"/>
      <c r="D17" s="1114"/>
      <c r="E17" s="1115"/>
      <c r="F17" s="87">
        <v>2010</v>
      </c>
      <c r="G17" s="87">
        <v>2011</v>
      </c>
      <c r="H17" s="87">
        <v>2012</v>
      </c>
      <c r="I17" s="87">
        <v>2013</v>
      </c>
      <c r="J17" s="87">
        <v>2014</v>
      </c>
      <c r="K17" s="87">
        <v>2015</v>
      </c>
      <c r="L17" s="87">
        <v>2016</v>
      </c>
      <c r="M17" s="87">
        <v>2017</v>
      </c>
      <c r="N17" s="87">
        <v>2018</v>
      </c>
      <c r="O17" s="87">
        <v>2019</v>
      </c>
      <c r="P17" s="87">
        <v>2020</v>
      </c>
    </row>
    <row r="18" spans="1:16" s="195" customFormat="1" ht="30.6" customHeight="1">
      <c r="A18" s="1288" t="s">
        <v>1192</v>
      </c>
      <c r="B18" s="1289"/>
      <c r="C18" s="1289"/>
      <c r="D18" s="1289"/>
      <c r="E18" s="1290"/>
      <c r="F18" s="69">
        <v>0.6</v>
      </c>
      <c r="G18" s="69">
        <v>0.2</v>
      </c>
      <c r="H18" s="69">
        <v>0.2</v>
      </c>
      <c r="I18" s="69">
        <v>0.4</v>
      </c>
      <c r="J18" s="69">
        <v>0.8</v>
      </c>
      <c r="K18" s="69">
        <v>0.3</v>
      </c>
      <c r="L18" s="69">
        <v>0.5</v>
      </c>
      <c r="M18" s="69">
        <v>0.3</v>
      </c>
      <c r="N18" s="69">
        <v>0.1</v>
      </c>
      <c r="O18" s="69">
        <v>0.4</v>
      </c>
      <c r="P18" s="69">
        <v>0.1</v>
      </c>
    </row>
    <row r="19" spans="1:16" s="195" customFormat="1" ht="30.6" customHeight="1">
      <c r="A19" s="1288" t="s">
        <v>585</v>
      </c>
      <c r="B19" s="1289"/>
      <c r="C19" s="1289"/>
      <c r="D19" s="1289"/>
      <c r="E19" s="1290"/>
      <c r="F19" s="657" t="s">
        <v>303</v>
      </c>
      <c r="G19" s="657" t="s">
        <v>303</v>
      </c>
      <c r="H19" s="657" t="s">
        <v>303</v>
      </c>
      <c r="I19" s="657" t="s">
        <v>303</v>
      </c>
      <c r="J19" s="69">
        <v>0.1</v>
      </c>
      <c r="K19" s="69">
        <v>0.1</v>
      </c>
      <c r="L19" s="69">
        <v>0.3</v>
      </c>
      <c r="M19" s="657" t="s">
        <v>303</v>
      </c>
      <c r="N19" s="69">
        <v>0.2</v>
      </c>
      <c r="O19" s="69">
        <v>0.1</v>
      </c>
      <c r="P19" s="657" t="s">
        <v>303</v>
      </c>
    </row>
    <row r="20" spans="1:16" s="195" customFormat="1" ht="30.6" customHeight="1">
      <c r="A20" s="1288" t="s">
        <v>601</v>
      </c>
      <c r="B20" s="1289"/>
      <c r="C20" s="1289"/>
      <c r="D20" s="1289"/>
      <c r="E20" s="1290"/>
      <c r="F20" s="69">
        <v>0.6</v>
      </c>
      <c r="G20" s="69">
        <v>0.09</v>
      </c>
      <c r="H20" s="69">
        <v>0.2</v>
      </c>
      <c r="I20" s="69">
        <v>0.4</v>
      </c>
      <c r="J20" s="69">
        <v>0.4</v>
      </c>
      <c r="K20" s="69">
        <v>0.5</v>
      </c>
      <c r="L20" s="657" t="s">
        <v>303</v>
      </c>
      <c r="M20" s="69">
        <v>0.1</v>
      </c>
      <c r="N20" s="69">
        <v>0.4</v>
      </c>
      <c r="O20" s="69">
        <v>0.3</v>
      </c>
      <c r="P20" s="657" t="s">
        <v>303</v>
      </c>
    </row>
    <row r="21" spans="1:16" s="195" customFormat="1" ht="19.2" customHeight="1">
      <c r="A21" s="1288" t="s">
        <v>1141</v>
      </c>
      <c r="B21" s="1289"/>
      <c r="C21" s="1289"/>
      <c r="D21" s="1289"/>
      <c r="E21" s="1290"/>
      <c r="F21" s="69">
        <v>1.5</v>
      </c>
      <c r="G21" s="69">
        <v>1.4</v>
      </c>
      <c r="H21" s="69">
        <v>1.4</v>
      </c>
      <c r="I21" s="69">
        <v>1.3</v>
      </c>
      <c r="J21" s="69">
        <v>2.4</v>
      </c>
      <c r="K21" s="69">
        <v>1.9</v>
      </c>
      <c r="L21" s="69">
        <v>1.8</v>
      </c>
      <c r="M21" s="69">
        <v>1.8</v>
      </c>
      <c r="N21" s="69">
        <v>1.5</v>
      </c>
      <c r="O21" s="69">
        <v>1.4</v>
      </c>
      <c r="P21" s="69">
        <v>0.8</v>
      </c>
    </row>
    <row r="22" spans="1:16" s="195" customFormat="1" ht="30.6" customHeight="1">
      <c r="A22" s="1288" t="s">
        <v>1193</v>
      </c>
      <c r="B22" s="1289"/>
      <c r="C22" s="1289"/>
      <c r="D22" s="1289"/>
      <c r="E22" s="1290"/>
      <c r="F22" s="69">
        <v>0.7</v>
      </c>
      <c r="G22" s="69">
        <v>2.2999999999999998</v>
      </c>
      <c r="H22" s="69">
        <v>3.4</v>
      </c>
      <c r="I22" s="70">
        <v>3</v>
      </c>
      <c r="J22" s="70">
        <v>3.9</v>
      </c>
      <c r="K22" s="70">
        <v>2.6</v>
      </c>
      <c r="L22" s="70">
        <v>1.6</v>
      </c>
      <c r="M22" s="70">
        <v>2</v>
      </c>
      <c r="N22" s="70">
        <v>2</v>
      </c>
      <c r="O22" s="70">
        <v>3</v>
      </c>
      <c r="P22" s="69">
        <v>2.5</v>
      </c>
    </row>
    <row r="23" spans="1:16" s="195" customFormat="1" ht="21.6" customHeight="1">
      <c r="A23" s="1288" t="s">
        <v>1194</v>
      </c>
      <c r="B23" s="1289"/>
      <c r="C23" s="1289"/>
      <c r="D23" s="1289"/>
      <c r="E23" s="1290"/>
      <c r="F23" s="69">
        <v>0.2</v>
      </c>
      <c r="G23" s="69">
        <v>0.2</v>
      </c>
      <c r="H23" s="69">
        <v>0.2</v>
      </c>
      <c r="I23" s="657" t="s">
        <v>303</v>
      </c>
      <c r="J23" s="69">
        <v>0.1</v>
      </c>
      <c r="K23" s="69">
        <v>0.3</v>
      </c>
      <c r="L23" s="69">
        <v>0.2</v>
      </c>
      <c r="M23" s="69">
        <v>0.1</v>
      </c>
      <c r="N23" s="69">
        <v>0</v>
      </c>
      <c r="O23" s="69">
        <v>0.1</v>
      </c>
      <c r="P23" s="69">
        <v>0.1</v>
      </c>
    </row>
    <row r="24" spans="1:16" s="195" customFormat="1" ht="34.950000000000003" customHeight="1">
      <c r="A24" s="1288" t="s">
        <v>1195</v>
      </c>
      <c r="B24" s="1289"/>
      <c r="C24" s="1289"/>
      <c r="D24" s="1289"/>
      <c r="E24" s="1290"/>
      <c r="F24" s="69">
        <v>4.0999999999999996</v>
      </c>
      <c r="G24" s="69">
        <v>0.09</v>
      </c>
      <c r="H24" s="69">
        <v>0.7</v>
      </c>
      <c r="I24" s="69">
        <v>0.7</v>
      </c>
      <c r="J24" s="69">
        <v>0.9</v>
      </c>
      <c r="K24" s="69">
        <v>0.2</v>
      </c>
      <c r="L24" s="657" t="s">
        <v>303</v>
      </c>
      <c r="M24" s="69">
        <v>0.2</v>
      </c>
      <c r="N24" s="69">
        <v>0.1</v>
      </c>
      <c r="O24" s="657" t="s">
        <v>303</v>
      </c>
      <c r="P24" s="69">
        <v>0.1</v>
      </c>
    </row>
    <row r="25" spans="1:16" s="195" customFormat="1" ht="31.95" customHeight="1">
      <c r="A25" s="1288" t="s">
        <v>1132</v>
      </c>
      <c r="B25" s="1289"/>
      <c r="C25" s="1289"/>
      <c r="D25" s="1289"/>
      <c r="E25" s="1290"/>
      <c r="F25" s="657" t="s">
        <v>303</v>
      </c>
      <c r="G25" s="657" t="s">
        <v>303</v>
      </c>
      <c r="H25" s="657" t="s">
        <v>303</v>
      </c>
      <c r="I25" s="657" t="s">
        <v>303</v>
      </c>
      <c r="J25" s="657" t="s">
        <v>303</v>
      </c>
      <c r="K25" s="657" t="s">
        <v>303</v>
      </c>
      <c r="L25" s="657" t="s">
        <v>303</v>
      </c>
      <c r="M25" s="69">
        <v>0.1</v>
      </c>
      <c r="N25" s="69">
        <v>0.3</v>
      </c>
      <c r="O25" s="69">
        <v>0.2</v>
      </c>
      <c r="P25" s="657" t="s">
        <v>303</v>
      </c>
    </row>
    <row r="26" spans="1:16" ht="22.2" customHeight="1">
      <c r="A26" s="1291" t="s">
        <v>1196</v>
      </c>
      <c r="B26" s="1292"/>
      <c r="C26" s="1292"/>
      <c r="D26" s="1292"/>
      <c r="E26" s="1293"/>
      <c r="F26" s="657" t="s">
        <v>303</v>
      </c>
      <c r="G26" s="657" t="s">
        <v>303</v>
      </c>
      <c r="H26" s="657" t="s">
        <v>303</v>
      </c>
      <c r="I26" s="657" t="s">
        <v>303</v>
      </c>
      <c r="J26" s="657" t="s">
        <v>303</v>
      </c>
      <c r="K26" s="657" t="s">
        <v>303</v>
      </c>
      <c r="L26" s="657" t="s">
        <v>303</v>
      </c>
      <c r="M26" s="657" t="s">
        <v>303</v>
      </c>
      <c r="N26" s="657" t="s">
        <v>303</v>
      </c>
      <c r="O26" s="643">
        <v>0.3</v>
      </c>
      <c r="P26" s="69">
        <v>0.1</v>
      </c>
    </row>
    <row r="27" spans="1:16" ht="22.2" customHeight="1">
      <c r="A27" s="688" t="s">
        <v>876</v>
      </c>
      <c r="B27" s="688"/>
      <c r="C27" s="688"/>
      <c r="D27" s="688"/>
      <c r="E27" s="688"/>
      <c r="F27" s="657" t="s">
        <v>303</v>
      </c>
      <c r="G27" s="657" t="s">
        <v>303</v>
      </c>
      <c r="H27" s="657" t="s">
        <v>303</v>
      </c>
      <c r="I27" s="657" t="s">
        <v>303</v>
      </c>
      <c r="J27" s="657" t="s">
        <v>303</v>
      </c>
      <c r="K27" s="657" t="s">
        <v>303</v>
      </c>
      <c r="L27" s="657" t="s">
        <v>303</v>
      </c>
      <c r="M27" s="657" t="s">
        <v>303</v>
      </c>
      <c r="N27" s="657" t="s">
        <v>303</v>
      </c>
      <c r="O27" s="657" t="s">
        <v>303</v>
      </c>
      <c r="P27" s="69">
        <v>0.1</v>
      </c>
    </row>
  </sheetData>
  <mergeCells count="25">
    <mergeCell ref="A26:E26"/>
    <mergeCell ref="A20:E20"/>
    <mergeCell ref="A21:E21"/>
    <mergeCell ref="A22:E22"/>
    <mergeCell ref="A23:E23"/>
    <mergeCell ref="A24:E24"/>
    <mergeCell ref="A25:E25"/>
    <mergeCell ref="A19:E19"/>
    <mergeCell ref="A7:E7"/>
    <mergeCell ref="A8:E8"/>
    <mergeCell ref="A9:E9"/>
    <mergeCell ref="A10:E10"/>
    <mergeCell ref="A11:E11"/>
    <mergeCell ref="A12:H12"/>
    <mergeCell ref="A14:P14"/>
    <mergeCell ref="A15:N15"/>
    <mergeCell ref="A16:P16"/>
    <mergeCell ref="A17:E17"/>
    <mergeCell ref="A18:E18"/>
    <mergeCell ref="A6:E6"/>
    <mergeCell ref="A1:P1"/>
    <mergeCell ref="A2:P2"/>
    <mergeCell ref="A3:E3"/>
    <mergeCell ref="A4:E4"/>
    <mergeCell ref="A5:E5"/>
  </mergeCells>
  <printOptions horizontalCentered="1"/>
  <pageMargins left="0.59055118110236227" right="0.59055118110236227" top="0.39370078740157483" bottom="0.78740157480314965" header="0" footer="0"/>
  <pageSetup paperSize="9" orientation="portrait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>
  <dimension ref="A1:K33"/>
  <sheetViews>
    <sheetView zoomScaleNormal="100" workbookViewId="0">
      <selection sqref="A1:K1"/>
    </sheetView>
  </sheetViews>
  <sheetFormatPr defaultColWidth="8.88671875" defaultRowHeight="13.2"/>
  <cols>
    <col min="1" max="1" width="27.6640625" style="195" customWidth="1"/>
    <col min="2" max="2" width="6.5546875" style="195" customWidth="1"/>
    <col min="3" max="3" width="5.6640625" style="195" customWidth="1"/>
    <col min="4" max="4" width="6.44140625" style="195" customWidth="1"/>
    <col min="5" max="5" width="6.33203125" style="195" customWidth="1"/>
    <col min="6" max="7" width="5.6640625" style="195" customWidth="1"/>
    <col min="8" max="8" width="6.6640625" style="195" customWidth="1"/>
    <col min="9" max="9" width="6.44140625" style="195" customWidth="1"/>
    <col min="10" max="10" width="6.33203125" style="195" customWidth="1"/>
    <col min="11" max="11" width="7" style="195" customWidth="1"/>
    <col min="12" max="15" width="9.6640625" style="195" customWidth="1"/>
    <col min="16" max="16384" width="8.88671875" style="195"/>
  </cols>
  <sheetData>
    <row r="1" spans="1:11" ht="15.6" customHeight="1">
      <c r="A1" s="1124" t="s">
        <v>1197</v>
      </c>
      <c r="B1" s="1124"/>
      <c r="C1" s="1124"/>
      <c r="D1" s="1124"/>
      <c r="E1" s="1124"/>
      <c r="F1" s="1124"/>
      <c r="G1" s="1124"/>
      <c r="H1" s="1124"/>
      <c r="I1" s="1124"/>
      <c r="J1" s="1124"/>
      <c r="K1" s="1124"/>
    </row>
    <row r="2" spans="1:11" ht="12.6" customHeight="1">
      <c r="A2" s="1124" t="s">
        <v>1198</v>
      </c>
      <c r="B2" s="1124"/>
      <c r="C2" s="1124"/>
      <c r="D2" s="1124"/>
      <c r="E2" s="1124"/>
      <c r="F2" s="1124"/>
      <c r="G2" s="1124"/>
      <c r="H2" s="1124"/>
      <c r="I2" s="1124"/>
      <c r="J2" s="1124"/>
      <c r="K2" s="1124"/>
    </row>
    <row r="3" spans="1:11" ht="16.5" customHeight="1">
      <c r="A3" s="1228" t="s">
        <v>1190</v>
      </c>
      <c r="B3" s="1228"/>
      <c r="C3" s="1228"/>
      <c r="D3" s="1228"/>
      <c r="E3" s="1228"/>
      <c r="F3" s="1228"/>
      <c r="G3" s="1228"/>
      <c r="H3" s="1228"/>
      <c r="I3" s="1228"/>
      <c r="J3" s="1228"/>
      <c r="K3" s="1228"/>
    </row>
    <row r="4" spans="1:11" ht="27" customHeight="1">
      <c r="A4" s="87"/>
      <c r="B4" s="87">
        <v>2011</v>
      </c>
      <c r="C4" s="87">
        <v>2012</v>
      </c>
      <c r="D4" s="87">
        <v>2013</v>
      </c>
      <c r="E4" s="87">
        <v>2014</v>
      </c>
      <c r="F4" s="87">
        <v>2015</v>
      </c>
      <c r="G4" s="87">
        <v>2016</v>
      </c>
      <c r="H4" s="87">
        <v>2017</v>
      </c>
      <c r="I4" s="87">
        <v>2018</v>
      </c>
      <c r="J4" s="87">
        <v>2019</v>
      </c>
      <c r="K4" s="87">
        <v>2020</v>
      </c>
    </row>
    <row r="5" spans="1:11" ht="23.4" customHeight="1">
      <c r="A5" s="689" t="s">
        <v>1199</v>
      </c>
      <c r="B5" s="70">
        <v>4.5999999999999996</v>
      </c>
      <c r="C5" s="70">
        <v>5.8</v>
      </c>
      <c r="D5" s="70">
        <v>6.2</v>
      </c>
      <c r="E5" s="70">
        <v>8.1</v>
      </c>
      <c r="F5" s="70">
        <v>6.1</v>
      </c>
      <c r="G5" s="70">
        <v>4.5</v>
      </c>
      <c r="H5" s="70">
        <v>4.5</v>
      </c>
      <c r="I5" s="70">
        <v>4.5</v>
      </c>
      <c r="J5" s="70">
        <v>5.9</v>
      </c>
      <c r="K5" s="70">
        <v>3.9</v>
      </c>
    </row>
    <row r="6" spans="1:11" ht="23.4" customHeight="1">
      <c r="A6" s="689" t="s">
        <v>1200</v>
      </c>
      <c r="B6" s="70">
        <v>3.2</v>
      </c>
      <c r="C6" s="70">
        <v>4</v>
      </c>
      <c r="D6" s="70">
        <v>4.0999999999999996</v>
      </c>
      <c r="E6" s="70">
        <v>4.3</v>
      </c>
      <c r="F6" s="70">
        <v>3.3</v>
      </c>
      <c r="G6" s="70">
        <v>2.5</v>
      </c>
      <c r="H6" s="70">
        <v>2.6</v>
      </c>
      <c r="I6" s="70">
        <v>2.9</v>
      </c>
      <c r="J6" s="70">
        <v>3.6</v>
      </c>
      <c r="K6" s="70">
        <v>2.7</v>
      </c>
    </row>
    <row r="7" spans="1:11" ht="23.4" customHeight="1">
      <c r="A7" s="689" t="s">
        <v>1201</v>
      </c>
      <c r="B7" s="70">
        <v>1.3</v>
      </c>
      <c r="C7" s="70">
        <v>1.8</v>
      </c>
      <c r="D7" s="70">
        <v>2</v>
      </c>
      <c r="E7" s="70">
        <v>3.8</v>
      </c>
      <c r="F7" s="70">
        <v>2.7</v>
      </c>
      <c r="G7" s="70">
        <v>2</v>
      </c>
      <c r="H7" s="70">
        <v>1.9</v>
      </c>
      <c r="I7" s="70">
        <v>1.6</v>
      </c>
      <c r="J7" s="70">
        <v>2.4</v>
      </c>
      <c r="K7" s="70">
        <v>1.2</v>
      </c>
    </row>
    <row r="8" spans="1:11" ht="28.95" customHeight="1">
      <c r="A8" s="689" t="s">
        <v>1202</v>
      </c>
      <c r="B8" s="70">
        <v>72</v>
      </c>
      <c r="C8" s="70">
        <v>68.7</v>
      </c>
      <c r="D8" s="70">
        <v>67.599999999999994</v>
      </c>
      <c r="E8" s="70">
        <v>53.1</v>
      </c>
      <c r="F8" s="70">
        <v>54.7</v>
      </c>
      <c r="G8" s="70">
        <v>56.4</v>
      </c>
      <c r="H8" s="70">
        <v>56</v>
      </c>
      <c r="I8" s="70">
        <v>61.7</v>
      </c>
      <c r="J8" s="70">
        <v>60</v>
      </c>
      <c r="K8" s="70">
        <v>69.400000000000006</v>
      </c>
    </row>
    <row r="9" spans="1:11" ht="23.4" customHeight="1">
      <c r="A9" s="689" t="s">
        <v>1203</v>
      </c>
      <c r="B9" s="70">
        <v>1.5</v>
      </c>
      <c r="C9" s="70">
        <v>2.6</v>
      </c>
      <c r="D9" s="70">
        <v>3.3</v>
      </c>
      <c r="E9" s="70">
        <v>3</v>
      </c>
      <c r="F9" s="70">
        <v>2.6</v>
      </c>
      <c r="G9" s="70">
        <v>1.7</v>
      </c>
      <c r="H9" s="70">
        <v>1.3</v>
      </c>
      <c r="I9" s="70">
        <v>1.4</v>
      </c>
      <c r="J9" s="70">
        <v>2.2999999999999998</v>
      </c>
      <c r="K9" s="70">
        <v>1.6</v>
      </c>
    </row>
    <row r="10" spans="1:11" ht="23.4" customHeight="1">
      <c r="A10" s="689" t="s">
        <v>1204</v>
      </c>
      <c r="B10" s="70">
        <v>1.7</v>
      </c>
      <c r="C10" s="70">
        <v>1.4</v>
      </c>
      <c r="D10" s="70">
        <v>0.8</v>
      </c>
      <c r="E10" s="70">
        <v>1.3</v>
      </c>
      <c r="F10" s="70">
        <v>0.7</v>
      </c>
      <c r="G10" s="70">
        <v>0.8</v>
      </c>
      <c r="H10" s="70">
        <v>1.3</v>
      </c>
      <c r="I10" s="70">
        <v>1.5</v>
      </c>
      <c r="J10" s="70">
        <v>1.4</v>
      </c>
      <c r="K10" s="70">
        <v>1.1000000000000001</v>
      </c>
    </row>
    <row r="11" spans="1:11" ht="23.4" customHeight="1">
      <c r="A11" s="689" t="s">
        <v>1205</v>
      </c>
      <c r="B11" s="70">
        <v>4.8</v>
      </c>
      <c r="C11" s="70">
        <v>7.2</v>
      </c>
      <c r="D11" s="70">
        <v>6.7</v>
      </c>
      <c r="E11" s="70">
        <v>5.9</v>
      </c>
      <c r="F11" s="70">
        <v>5.2</v>
      </c>
      <c r="G11" s="70">
        <v>4.8</v>
      </c>
      <c r="H11" s="70">
        <v>5.8</v>
      </c>
      <c r="I11" s="70">
        <v>6.3</v>
      </c>
      <c r="J11" s="70">
        <v>4.9000000000000004</v>
      </c>
      <c r="K11" s="70">
        <v>5.3</v>
      </c>
    </row>
    <row r="12" spans="1:11" ht="33" customHeight="1">
      <c r="A12" s="690" t="s">
        <v>1206</v>
      </c>
      <c r="B12" s="70">
        <v>6.4</v>
      </c>
      <c r="C12" s="70">
        <v>9.6999999999999993</v>
      </c>
      <c r="D12" s="70">
        <v>10</v>
      </c>
      <c r="E12" s="70">
        <v>8.9</v>
      </c>
      <c r="F12" s="70">
        <v>7.8</v>
      </c>
      <c r="G12" s="70">
        <v>6.5</v>
      </c>
      <c r="H12" s="70">
        <v>7.2</v>
      </c>
      <c r="I12" s="70">
        <v>7.7</v>
      </c>
      <c r="J12" s="70">
        <v>7.2</v>
      </c>
      <c r="K12" s="70">
        <v>6.9</v>
      </c>
    </row>
    <row r="13" spans="1:11" ht="18" customHeight="1">
      <c r="A13" s="691"/>
      <c r="B13" s="692"/>
      <c r="C13" s="692"/>
      <c r="D13" s="692"/>
      <c r="E13" s="692"/>
      <c r="F13" s="692"/>
      <c r="G13" s="692"/>
      <c r="H13" s="692"/>
      <c r="I13" s="692"/>
    </row>
    <row r="14" spans="1:11" ht="24" customHeight="1">
      <c r="A14" s="1300" t="s">
        <v>1207</v>
      </c>
      <c r="B14" s="1300"/>
      <c r="C14" s="1300"/>
      <c r="D14" s="1300"/>
      <c r="E14" s="1300"/>
      <c r="F14" s="1300"/>
      <c r="G14" s="1300"/>
      <c r="H14" s="1300"/>
      <c r="I14" s="1300"/>
      <c r="J14" s="1300"/>
      <c r="K14" s="1300"/>
    </row>
    <row r="15" spans="1:11" ht="16.2" customHeight="1">
      <c r="A15" s="1124" t="s">
        <v>1198</v>
      </c>
      <c r="B15" s="1124"/>
      <c r="C15" s="1124"/>
      <c r="D15" s="1124"/>
      <c r="E15" s="1124"/>
      <c r="F15" s="1124"/>
      <c r="G15" s="1124"/>
      <c r="H15" s="1124"/>
      <c r="I15" s="1124"/>
      <c r="J15" s="1124"/>
      <c r="K15" s="1124"/>
    </row>
    <row r="16" spans="1:11" ht="17.25" customHeight="1">
      <c r="A16" s="1228" t="s">
        <v>1190</v>
      </c>
      <c r="B16" s="1228"/>
      <c r="C16" s="1228"/>
      <c r="D16" s="1228"/>
      <c r="E16" s="1228"/>
      <c r="F16" s="1228"/>
      <c r="G16" s="1228"/>
      <c r="H16" s="1228"/>
      <c r="I16" s="1228"/>
      <c r="J16" s="1228"/>
      <c r="K16" s="1228"/>
    </row>
    <row r="17" spans="1:11" ht="27" customHeight="1">
      <c r="A17" s="87" t="s">
        <v>1191</v>
      </c>
      <c r="B17" s="87">
        <v>2011</v>
      </c>
      <c r="C17" s="87">
        <v>2012</v>
      </c>
      <c r="D17" s="87">
        <v>2013</v>
      </c>
      <c r="E17" s="87">
        <v>2014</v>
      </c>
      <c r="F17" s="87">
        <v>2015</v>
      </c>
      <c r="G17" s="87">
        <v>2016</v>
      </c>
      <c r="H17" s="87">
        <v>2017</v>
      </c>
      <c r="I17" s="87">
        <v>2018</v>
      </c>
      <c r="J17" s="87">
        <v>2019</v>
      </c>
      <c r="K17" s="87">
        <v>2020</v>
      </c>
    </row>
    <row r="18" spans="1:11" ht="26.4" customHeight="1">
      <c r="A18" s="693" t="s">
        <v>1192</v>
      </c>
      <c r="B18" s="87" t="s">
        <v>303</v>
      </c>
      <c r="C18" s="87" t="s">
        <v>303</v>
      </c>
      <c r="D18" s="87" t="s">
        <v>303</v>
      </c>
      <c r="E18" s="87" t="s">
        <v>303</v>
      </c>
      <c r="F18" s="69">
        <v>0.08</v>
      </c>
      <c r="G18" s="87" t="s">
        <v>303</v>
      </c>
      <c r="H18" s="69">
        <v>0.1</v>
      </c>
      <c r="I18" s="87" t="s">
        <v>303</v>
      </c>
      <c r="J18" s="87" t="s">
        <v>303</v>
      </c>
      <c r="K18" s="87" t="s">
        <v>303</v>
      </c>
    </row>
    <row r="19" spans="1:11" ht="22.2" customHeight="1">
      <c r="A19" s="693" t="s">
        <v>876</v>
      </c>
      <c r="B19" s="87" t="s">
        <v>303</v>
      </c>
      <c r="C19" s="87" t="s">
        <v>303</v>
      </c>
      <c r="D19" s="87" t="s">
        <v>303</v>
      </c>
      <c r="E19" s="87" t="s">
        <v>303</v>
      </c>
      <c r="F19" s="87" t="s">
        <v>303</v>
      </c>
      <c r="G19" s="69">
        <v>0.1</v>
      </c>
      <c r="H19" s="87" t="s">
        <v>303</v>
      </c>
      <c r="I19" s="87" t="s">
        <v>303</v>
      </c>
      <c r="J19" s="87" t="s">
        <v>303</v>
      </c>
      <c r="K19" s="87" t="s">
        <v>303</v>
      </c>
    </row>
    <row r="20" spans="1:11" ht="22.2" customHeight="1">
      <c r="A20" s="693" t="s">
        <v>601</v>
      </c>
      <c r="B20" s="87" t="s">
        <v>303</v>
      </c>
      <c r="C20" s="87" t="s">
        <v>303</v>
      </c>
      <c r="D20" s="87" t="s">
        <v>303</v>
      </c>
      <c r="E20" s="87" t="s">
        <v>303</v>
      </c>
      <c r="F20" s="87" t="s">
        <v>303</v>
      </c>
      <c r="G20" s="87" t="s">
        <v>303</v>
      </c>
      <c r="H20" s="87" t="s">
        <v>303</v>
      </c>
      <c r="I20" s="87" t="s">
        <v>303</v>
      </c>
      <c r="J20" s="87" t="s">
        <v>303</v>
      </c>
      <c r="K20" s="87" t="s">
        <v>303</v>
      </c>
    </row>
    <row r="21" spans="1:11" ht="22.2" customHeight="1">
      <c r="A21" s="693" t="s">
        <v>1141</v>
      </c>
      <c r="B21" s="69">
        <v>1.2</v>
      </c>
      <c r="C21" s="69">
        <v>0.9</v>
      </c>
      <c r="D21" s="69">
        <v>0.9</v>
      </c>
      <c r="E21" s="69">
        <v>1.3</v>
      </c>
      <c r="F21" s="69">
        <v>0.9</v>
      </c>
      <c r="G21" s="69">
        <v>1.1000000000000001</v>
      </c>
      <c r="H21" s="69">
        <v>0.7</v>
      </c>
      <c r="I21" s="69">
        <v>0.8</v>
      </c>
      <c r="J21" s="69">
        <v>0.8</v>
      </c>
      <c r="K21" s="69">
        <v>0.5</v>
      </c>
    </row>
    <row r="22" spans="1:11" ht="22.2" customHeight="1">
      <c r="A22" s="693" t="s">
        <v>1193</v>
      </c>
      <c r="B22" s="70">
        <v>2</v>
      </c>
      <c r="C22" s="70">
        <v>3</v>
      </c>
      <c r="D22" s="70">
        <v>2.8</v>
      </c>
      <c r="E22" s="70">
        <v>2.9</v>
      </c>
      <c r="F22" s="70">
        <v>2.2999999999999998</v>
      </c>
      <c r="G22" s="70">
        <v>1.3</v>
      </c>
      <c r="H22" s="69">
        <v>1.7</v>
      </c>
      <c r="I22" s="69">
        <v>1.9</v>
      </c>
      <c r="J22" s="69">
        <v>2.7</v>
      </c>
      <c r="K22" s="70">
        <v>2</v>
      </c>
    </row>
    <row r="23" spans="1:11" ht="22.2" customHeight="1">
      <c r="A23" s="693" t="s">
        <v>1194</v>
      </c>
      <c r="B23" s="87" t="s">
        <v>303</v>
      </c>
      <c r="C23" s="87" t="s">
        <v>303</v>
      </c>
      <c r="D23" s="87" t="s">
        <v>303</v>
      </c>
      <c r="E23" s="87" t="s">
        <v>303</v>
      </c>
      <c r="F23" s="87" t="s">
        <v>303</v>
      </c>
      <c r="G23" s="69">
        <v>0.1</v>
      </c>
      <c r="H23" s="87" t="s">
        <v>303</v>
      </c>
      <c r="I23" s="87" t="s">
        <v>303</v>
      </c>
      <c r="J23" s="87" t="s">
        <v>303</v>
      </c>
      <c r="K23" s="87" t="s">
        <v>303</v>
      </c>
    </row>
    <row r="24" spans="1:11" ht="37.950000000000003" customHeight="1">
      <c r="A24" s="694" t="s">
        <v>1195</v>
      </c>
      <c r="B24" s="87" t="s">
        <v>303</v>
      </c>
      <c r="C24" s="69">
        <v>0.7</v>
      </c>
      <c r="D24" s="69">
        <v>0.7</v>
      </c>
      <c r="E24" s="69">
        <v>0.9</v>
      </c>
      <c r="F24" s="69">
        <v>1.1000000000000001</v>
      </c>
      <c r="G24" s="87" t="s">
        <v>303</v>
      </c>
      <c r="H24" s="69">
        <v>0.1</v>
      </c>
      <c r="I24" s="87" t="s">
        <v>303</v>
      </c>
      <c r="J24" s="87" t="s">
        <v>303</v>
      </c>
      <c r="K24" s="87" t="s">
        <v>303</v>
      </c>
    </row>
    <row r="25" spans="1:11" ht="37.950000000000003" customHeight="1">
      <c r="A25" s="694" t="s">
        <v>1132</v>
      </c>
      <c r="B25" s="87" t="s">
        <v>303</v>
      </c>
      <c r="C25" s="87" t="s">
        <v>303</v>
      </c>
      <c r="D25" s="87" t="s">
        <v>303</v>
      </c>
      <c r="E25" s="69">
        <v>0.1</v>
      </c>
      <c r="F25" s="87" t="s">
        <v>303</v>
      </c>
      <c r="G25" s="87" t="s">
        <v>303</v>
      </c>
      <c r="H25" s="87" t="s">
        <v>303</v>
      </c>
      <c r="I25" s="100">
        <v>0.1</v>
      </c>
      <c r="J25" s="87" t="s">
        <v>303</v>
      </c>
      <c r="K25" s="87" t="s">
        <v>303</v>
      </c>
    </row>
    <row r="26" spans="1:11" ht="22.2" customHeight="1">
      <c r="A26" s="694" t="s">
        <v>1129</v>
      </c>
      <c r="B26" s="87" t="s">
        <v>303</v>
      </c>
      <c r="C26" s="87" t="s">
        <v>303</v>
      </c>
      <c r="D26" s="87" t="s">
        <v>303</v>
      </c>
      <c r="E26" s="87" t="s">
        <v>303</v>
      </c>
      <c r="F26" s="87" t="s">
        <v>303</v>
      </c>
      <c r="G26" s="87" t="s">
        <v>303</v>
      </c>
      <c r="H26" s="87" t="s">
        <v>303</v>
      </c>
      <c r="I26" s="87" t="s">
        <v>303</v>
      </c>
      <c r="J26" s="69">
        <v>0.1</v>
      </c>
      <c r="K26" s="87" t="s">
        <v>303</v>
      </c>
    </row>
    <row r="27" spans="1:11" ht="22.2" customHeight="1">
      <c r="A27" s="695" t="s">
        <v>961</v>
      </c>
      <c r="B27" s="87" t="s">
        <v>303</v>
      </c>
      <c r="C27" s="87" t="s">
        <v>303</v>
      </c>
      <c r="D27" s="87" t="s">
        <v>303</v>
      </c>
      <c r="E27" s="87" t="s">
        <v>303</v>
      </c>
      <c r="F27" s="87" t="s">
        <v>303</v>
      </c>
      <c r="G27" s="87" t="s">
        <v>303</v>
      </c>
      <c r="H27" s="87" t="s">
        <v>303</v>
      </c>
      <c r="I27" s="87" t="s">
        <v>303</v>
      </c>
      <c r="J27" s="87" t="s">
        <v>303</v>
      </c>
      <c r="K27" s="69">
        <v>0.1</v>
      </c>
    </row>
    <row r="28" spans="1:11" ht="34.200000000000003" customHeight="1">
      <c r="A28" s="1299" t="s">
        <v>1208</v>
      </c>
      <c r="B28" s="1299"/>
      <c r="C28" s="1299"/>
      <c r="D28" s="1299"/>
      <c r="E28" s="1299"/>
      <c r="F28" s="1299"/>
      <c r="G28" s="1299"/>
      <c r="H28" s="1299"/>
      <c r="I28" s="1299"/>
      <c r="J28" s="1299"/>
      <c r="K28" s="1299"/>
    </row>
    <row r="29" spans="1:11" ht="26.4" customHeight="1">
      <c r="A29" s="1228" t="s">
        <v>1190</v>
      </c>
      <c r="B29" s="1228"/>
      <c r="C29" s="1228"/>
      <c r="D29" s="1228"/>
      <c r="E29" s="1228"/>
      <c r="F29" s="1228"/>
      <c r="G29" s="1228"/>
      <c r="H29" s="1228"/>
      <c r="I29" s="1228"/>
      <c r="J29" s="1228"/>
      <c r="K29" s="1228"/>
    </row>
    <row r="30" spans="1:11" ht="24.6" customHeight="1">
      <c r="A30" s="87" t="s">
        <v>1209</v>
      </c>
      <c r="B30" s="87">
        <v>2011</v>
      </c>
      <c r="C30" s="87">
        <v>2012</v>
      </c>
      <c r="D30" s="87">
        <v>2013</v>
      </c>
      <c r="E30" s="87">
        <v>2014</v>
      </c>
      <c r="F30" s="87">
        <v>2015</v>
      </c>
      <c r="G30" s="87">
        <v>2016</v>
      </c>
      <c r="H30" s="87">
        <v>2017</v>
      </c>
      <c r="I30" s="87">
        <v>2018</v>
      </c>
      <c r="J30" s="87">
        <v>2019</v>
      </c>
      <c r="K30" s="87">
        <v>2020</v>
      </c>
    </row>
    <row r="31" spans="1:11" ht="29.4" customHeight="1">
      <c r="A31" s="77" t="s">
        <v>1210</v>
      </c>
      <c r="B31" s="70">
        <v>14</v>
      </c>
      <c r="C31" s="70">
        <v>20.9</v>
      </c>
      <c r="D31" s="70">
        <v>16.2</v>
      </c>
      <c r="E31" s="70">
        <v>26.5</v>
      </c>
      <c r="F31" s="70">
        <v>29.3</v>
      </c>
      <c r="G31" s="70">
        <v>27.3</v>
      </c>
      <c r="H31" s="70">
        <v>24</v>
      </c>
      <c r="I31" s="70" t="s">
        <v>1211</v>
      </c>
      <c r="J31" s="696">
        <v>21.8</v>
      </c>
      <c r="K31" s="696">
        <v>22.2</v>
      </c>
    </row>
    <row r="32" spans="1:11" ht="29.4" customHeight="1">
      <c r="A32" s="77" t="s">
        <v>1212</v>
      </c>
      <c r="B32" s="70">
        <v>10</v>
      </c>
      <c r="C32" s="70">
        <v>6</v>
      </c>
      <c r="D32" s="70">
        <v>8.1</v>
      </c>
      <c r="E32" s="70">
        <v>13.2</v>
      </c>
      <c r="F32" s="70">
        <v>9.3000000000000007</v>
      </c>
      <c r="G32" s="70">
        <v>9.1</v>
      </c>
      <c r="H32" s="70">
        <v>6</v>
      </c>
      <c r="I32" s="70" t="s">
        <v>1213</v>
      </c>
      <c r="J32" s="696">
        <v>9.1</v>
      </c>
      <c r="K32" s="696">
        <v>5.6</v>
      </c>
    </row>
    <row r="33" spans="1:11" ht="29.4" customHeight="1">
      <c r="A33" s="77" t="s">
        <v>1214</v>
      </c>
      <c r="B33" s="70">
        <v>4</v>
      </c>
      <c r="C33" s="70">
        <v>4.5</v>
      </c>
      <c r="D33" s="70">
        <v>8.1</v>
      </c>
      <c r="E33" s="70">
        <v>7.1</v>
      </c>
      <c r="F33" s="70">
        <v>6.7</v>
      </c>
      <c r="G33" s="70">
        <v>7.3</v>
      </c>
      <c r="H33" s="70">
        <v>14</v>
      </c>
      <c r="I33" s="70" t="s">
        <v>1215</v>
      </c>
      <c r="J33" s="696">
        <v>9.1</v>
      </c>
      <c r="K33" s="696">
        <v>2.8</v>
      </c>
    </row>
  </sheetData>
  <mergeCells count="8">
    <mergeCell ref="A28:K28"/>
    <mergeCell ref="A29:K29"/>
    <mergeCell ref="A1:K1"/>
    <mergeCell ref="A2:K2"/>
    <mergeCell ref="A3:K3"/>
    <mergeCell ref="A14:K14"/>
    <mergeCell ref="A15:K15"/>
    <mergeCell ref="A16:K16"/>
  </mergeCells>
  <printOptions horizontalCentered="1"/>
  <pageMargins left="0.59055118110236227" right="0.59055118110236227" top="0.39370078740157483" bottom="0.78740157480314965" header="0" footer="0"/>
  <pageSetup paperSize="9" orientation="portrait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>
  <dimension ref="A1:E29"/>
  <sheetViews>
    <sheetView zoomScaleNormal="100" workbookViewId="0">
      <selection activeCell="F12" sqref="F12"/>
    </sheetView>
  </sheetViews>
  <sheetFormatPr defaultRowHeight="13.2"/>
  <cols>
    <col min="1" max="1" width="54.6640625" customWidth="1"/>
    <col min="2" max="3" width="15.6640625" customWidth="1"/>
    <col min="257" max="257" width="54.6640625" customWidth="1"/>
    <col min="258" max="259" width="15.6640625" customWidth="1"/>
    <col min="513" max="513" width="54.6640625" customWidth="1"/>
    <col min="514" max="515" width="15.6640625" customWidth="1"/>
    <col min="769" max="769" width="54.6640625" customWidth="1"/>
    <col min="770" max="771" width="15.6640625" customWidth="1"/>
    <col min="1025" max="1025" width="54.6640625" customWidth="1"/>
    <col min="1026" max="1027" width="15.6640625" customWidth="1"/>
    <col min="1281" max="1281" width="54.6640625" customWidth="1"/>
    <col min="1282" max="1283" width="15.6640625" customWidth="1"/>
    <col min="1537" max="1537" width="54.6640625" customWidth="1"/>
    <col min="1538" max="1539" width="15.6640625" customWidth="1"/>
    <col min="1793" max="1793" width="54.6640625" customWidth="1"/>
    <col min="1794" max="1795" width="15.6640625" customWidth="1"/>
    <col min="2049" max="2049" width="54.6640625" customWidth="1"/>
    <col min="2050" max="2051" width="15.6640625" customWidth="1"/>
    <col min="2305" max="2305" width="54.6640625" customWidth="1"/>
    <col min="2306" max="2307" width="15.6640625" customWidth="1"/>
    <col min="2561" max="2561" width="54.6640625" customWidth="1"/>
    <col min="2562" max="2563" width="15.6640625" customWidth="1"/>
    <col min="2817" max="2817" width="54.6640625" customWidth="1"/>
    <col min="2818" max="2819" width="15.6640625" customWidth="1"/>
    <col min="3073" max="3073" width="54.6640625" customWidth="1"/>
    <col min="3074" max="3075" width="15.6640625" customWidth="1"/>
    <col min="3329" max="3329" width="54.6640625" customWidth="1"/>
    <col min="3330" max="3331" width="15.6640625" customWidth="1"/>
    <col min="3585" max="3585" width="54.6640625" customWidth="1"/>
    <col min="3586" max="3587" width="15.6640625" customWidth="1"/>
    <col min="3841" max="3841" width="54.6640625" customWidth="1"/>
    <col min="3842" max="3843" width="15.6640625" customWidth="1"/>
    <col min="4097" max="4097" width="54.6640625" customWidth="1"/>
    <col min="4098" max="4099" width="15.6640625" customWidth="1"/>
    <col min="4353" max="4353" width="54.6640625" customWidth="1"/>
    <col min="4354" max="4355" width="15.6640625" customWidth="1"/>
    <col min="4609" max="4609" width="54.6640625" customWidth="1"/>
    <col min="4610" max="4611" width="15.6640625" customWidth="1"/>
    <col min="4865" max="4865" width="54.6640625" customWidth="1"/>
    <col min="4866" max="4867" width="15.6640625" customWidth="1"/>
    <col min="5121" max="5121" width="54.6640625" customWidth="1"/>
    <col min="5122" max="5123" width="15.6640625" customWidth="1"/>
    <col min="5377" max="5377" width="54.6640625" customWidth="1"/>
    <col min="5378" max="5379" width="15.6640625" customWidth="1"/>
    <col min="5633" max="5633" width="54.6640625" customWidth="1"/>
    <col min="5634" max="5635" width="15.6640625" customWidth="1"/>
    <col min="5889" max="5889" width="54.6640625" customWidth="1"/>
    <col min="5890" max="5891" width="15.6640625" customWidth="1"/>
    <col min="6145" max="6145" width="54.6640625" customWidth="1"/>
    <col min="6146" max="6147" width="15.6640625" customWidth="1"/>
    <col min="6401" max="6401" width="54.6640625" customWidth="1"/>
    <col min="6402" max="6403" width="15.6640625" customWidth="1"/>
    <col min="6657" max="6657" width="54.6640625" customWidth="1"/>
    <col min="6658" max="6659" width="15.6640625" customWidth="1"/>
    <col min="6913" max="6913" width="54.6640625" customWidth="1"/>
    <col min="6914" max="6915" width="15.6640625" customWidth="1"/>
    <col min="7169" max="7169" width="54.6640625" customWidth="1"/>
    <col min="7170" max="7171" width="15.6640625" customWidth="1"/>
    <col min="7425" max="7425" width="54.6640625" customWidth="1"/>
    <col min="7426" max="7427" width="15.6640625" customWidth="1"/>
    <col min="7681" max="7681" width="54.6640625" customWidth="1"/>
    <col min="7682" max="7683" width="15.6640625" customWidth="1"/>
    <col min="7937" max="7937" width="54.6640625" customWidth="1"/>
    <col min="7938" max="7939" width="15.6640625" customWidth="1"/>
    <col min="8193" max="8193" width="54.6640625" customWidth="1"/>
    <col min="8194" max="8195" width="15.6640625" customWidth="1"/>
    <col min="8449" max="8449" width="54.6640625" customWidth="1"/>
    <col min="8450" max="8451" width="15.6640625" customWidth="1"/>
    <col min="8705" max="8705" width="54.6640625" customWidth="1"/>
    <col min="8706" max="8707" width="15.6640625" customWidth="1"/>
    <col min="8961" max="8961" width="54.6640625" customWidth="1"/>
    <col min="8962" max="8963" width="15.6640625" customWidth="1"/>
    <col min="9217" max="9217" width="54.6640625" customWidth="1"/>
    <col min="9218" max="9219" width="15.6640625" customWidth="1"/>
    <col min="9473" max="9473" width="54.6640625" customWidth="1"/>
    <col min="9474" max="9475" width="15.6640625" customWidth="1"/>
    <col min="9729" max="9729" width="54.6640625" customWidth="1"/>
    <col min="9730" max="9731" width="15.6640625" customWidth="1"/>
    <col min="9985" max="9985" width="54.6640625" customWidth="1"/>
    <col min="9986" max="9987" width="15.6640625" customWidth="1"/>
    <col min="10241" max="10241" width="54.6640625" customWidth="1"/>
    <col min="10242" max="10243" width="15.6640625" customWidth="1"/>
    <col min="10497" max="10497" width="54.6640625" customWidth="1"/>
    <col min="10498" max="10499" width="15.6640625" customWidth="1"/>
    <col min="10753" max="10753" width="54.6640625" customWidth="1"/>
    <col min="10754" max="10755" width="15.6640625" customWidth="1"/>
    <col min="11009" max="11009" width="54.6640625" customWidth="1"/>
    <col min="11010" max="11011" width="15.6640625" customWidth="1"/>
    <col min="11265" max="11265" width="54.6640625" customWidth="1"/>
    <col min="11266" max="11267" width="15.6640625" customWidth="1"/>
    <col min="11521" max="11521" width="54.6640625" customWidth="1"/>
    <col min="11522" max="11523" width="15.6640625" customWidth="1"/>
    <col min="11777" max="11777" width="54.6640625" customWidth="1"/>
    <col min="11778" max="11779" width="15.6640625" customWidth="1"/>
    <col min="12033" max="12033" width="54.6640625" customWidth="1"/>
    <col min="12034" max="12035" width="15.6640625" customWidth="1"/>
    <col min="12289" max="12289" width="54.6640625" customWidth="1"/>
    <col min="12290" max="12291" width="15.6640625" customWidth="1"/>
    <col min="12545" max="12545" width="54.6640625" customWidth="1"/>
    <col min="12546" max="12547" width="15.6640625" customWidth="1"/>
    <col min="12801" max="12801" width="54.6640625" customWidth="1"/>
    <col min="12802" max="12803" width="15.6640625" customWidth="1"/>
    <col min="13057" max="13057" width="54.6640625" customWidth="1"/>
    <col min="13058" max="13059" width="15.6640625" customWidth="1"/>
    <col min="13313" max="13313" width="54.6640625" customWidth="1"/>
    <col min="13314" max="13315" width="15.6640625" customWidth="1"/>
    <col min="13569" max="13569" width="54.6640625" customWidth="1"/>
    <col min="13570" max="13571" width="15.6640625" customWidth="1"/>
    <col min="13825" max="13825" width="54.6640625" customWidth="1"/>
    <col min="13826" max="13827" width="15.6640625" customWidth="1"/>
    <col min="14081" max="14081" width="54.6640625" customWidth="1"/>
    <col min="14082" max="14083" width="15.6640625" customWidth="1"/>
    <col min="14337" max="14337" width="54.6640625" customWidth="1"/>
    <col min="14338" max="14339" width="15.6640625" customWidth="1"/>
    <col min="14593" max="14593" width="54.6640625" customWidth="1"/>
    <col min="14594" max="14595" width="15.6640625" customWidth="1"/>
    <col min="14849" max="14849" width="54.6640625" customWidth="1"/>
    <col min="14850" max="14851" width="15.6640625" customWidth="1"/>
    <col min="15105" max="15105" width="54.6640625" customWidth="1"/>
    <col min="15106" max="15107" width="15.6640625" customWidth="1"/>
    <col min="15361" max="15361" width="54.6640625" customWidth="1"/>
    <col min="15362" max="15363" width="15.6640625" customWidth="1"/>
    <col min="15617" max="15617" width="54.6640625" customWidth="1"/>
    <col min="15618" max="15619" width="15.6640625" customWidth="1"/>
    <col min="15873" max="15873" width="54.6640625" customWidth="1"/>
    <col min="15874" max="15875" width="15.6640625" customWidth="1"/>
    <col min="16129" max="16129" width="54.6640625" customWidth="1"/>
    <col min="16130" max="16131" width="15.6640625" customWidth="1"/>
  </cols>
  <sheetData>
    <row r="1" spans="1:5" ht="27.75" customHeight="1">
      <c r="A1" s="988" t="s">
        <v>1976</v>
      </c>
      <c r="B1" s="988"/>
      <c r="C1" s="988"/>
    </row>
    <row r="2" spans="1:5" ht="18.75" customHeight="1">
      <c r="A2" s="988" t="s">
        <v>1977</v>
      </c>
      <c r="B2" s="988"/>
      <c r="C2" s="988"/>
    </row>
    <row r="3" spans="1:5" ht="18.75" customHeight="1">
      <c r="A3" s="1239" t="s">
        <v>1978</v>
      </c>
      <c r="B3" s="1239"/>
      <c r="C3" s="1239"/>
    </row>
    <row r="4" spans="1:5" ht="38.4" customHeight="1">
      <c r="A4" s="1124" t="s">
        <v>1970</v>
      </c>
      <c r="B4" s="1124"/>
      <c r="C4" s="1124"/>
    </row>
    <row r="5" spans="1:5" ht="11.25" customHeight="1"/>
    <row r="6" spans="1:5" ht="45" customHeight="1">
      <c r="A6" s="196" t="s">
        <v>1138</v>
      </c>
      <c r="B6" s="104">
        <v>2019</v>
      </c>
      <c r="C6" s="104">
        <v>2020</v>
      </c>
      <c r="D6" s="277"/>
      <c r="E6" s="277"/>
    </row>
    <row r="7" spans="1:5" ht="27.9" customHeight="1">
      <c r="A7" s="500" t="s">
        <v>64</v>
      </c>
      <c r="B7" s="638">
        <v>5.9</v>
      </c>
      <c r="C7" s="638">
        <v>4.71</v>
      </c>
    </row>
    <row r="8" spans="1:5" ht="27.9" customHeight="1">
      <c r="A8" s="500" t="s">
        <v>65</v>
      </c>
      <c r="B8" s="638" t="s">
        <v>303</v>
      </c>
      <c r="C8" s="638" t="s">
        <v>303</v>
      </c>
    </row>
    <row r="9" spans="1:5" ht="27.9" customHeight="1">
      <c r="A9" s="81" t="s">
        <v>66</v>
      </c>
      <c r="B9" s="638" t="s">
        <v>303</v>
      </c>
      <c r="C9" s="638" t="s">
        <v>303</v>
      </c>
    </row>
    <row r="10" spans="1:5" ht="27.9" customHeight="1">
      <c r="A10" s="500" t="s">
        <v>67</v>
      </c>
      <c r="B10" s="638" t="s">
        <v>303</v>
      </c>
      <c r="C10" s="638">
        <v>7.19</v>
      </c>
    </row>
    <row r="11" spans="1:5" ht="27.9" customHeight="1">
      <c r="A11" s="500" t="s">
        <v>68</v>
      </c>
      <c r="B11" s="638">
        <v>9.6</v>
      </c>
      <c r="C11" s="638">
        <v>5.43</v>
      </c>
    </row>
    <row r="12" spans="1:5" ht="27.9" customHeight="1">
      <c r="A12" s="500" t="s">
        <v>69</v>
      </c>
      <c r="B12" s="638">
        <v>9.9</v>
      </c>
      <c r="C12" s="638">
        <v>14.04</v>
      </c>
    </row>
    <row r="13" spans="1:5" ht="27.9" customHeight="1">
      <c r="A13" s="500" t="s">
        <v>70</v>
      </c>
      <c r="B13" s="638" t="s">
        <v>303</v>
      </c>
      <c r="C13" s="638">
        <v>23.81</v>
      </c>
    </row>
    <row r="14" spans="1:5" ht="27.9" customHeight="1">
      <c r="A14" s="500" t="s">
        <v>71</v>
      </c>
      <c r="B14" s="638">
        <v>3.2</v>
      </c>
      <c r="C14" s="638" t="s">
        <v>303</v>
      </c>
    </row>
    <row r="15" spans="1:5" ht="27.9" customHeight="1">
      <c r="A15" s="500" t="s">
        <v>72</v>
      </c>
      <c r="B15" s="638">
        <v>3.3</v>
      </c>
      <c r="C15" s="638" t="s">
        <v>303</v>
      </c>
    </row>
    <row r="16" spans="1:5" ht="27.9" customHeight="1">
      <c r="A16" s="500" t="s">
        <v>73</v>
      </c>
      <c r="B16" s="638">
        <v>8.1</v>
      </c>
      <c r="C16" s="638">
        <v>4.18</v>
      </c>
    </row>
    <row r="17" spans="1:3" ht="27.9" customHeight="1">
      <c r="A17" s="500" t="s">
        <v>74</v>
      </c>
      <c r="B17" s="638">
        <v>6.3</v>
      </c>
      <c r="C17" s="638">
        <v>2.38</v>
      </c>
    </row>
    <row r="18" spans="1:3" ht="27.9" customHeight="1">
      <c r="A18" s="500" t="s">
        <v>75</v>
      </c>
      <c r="B18" s="638" t="s">
        <v>303</v>
      </c>
      <c r="C18" s="638">
        <v>3.57</v>
      </c>
    </row>
    <row r="19" spans="1:3" ht="27.9" customHeight="1">
      <c r="A19" s="500" t="s">
        <v>76</v>
      </c>
      <c r="B19" s="638">
        <v>6.6</v>
      </c>
      <c r="C19" s="638">
        <v>6.67</v>
      </c>
    </row>
    <row r="20" spans="1:3" ht="27.9" customHeight="1">
      <c r="A20" s="500" t="s">
        <v>77</v>
      </c>
      <c r="B20" s="638" t="s">
        <v>303</v>
      </c>
      <c r="C20" s="638">
        <v>9.8000000000000007</v>
      </c>
    </row>
    <row r="21" spans="1:3" ht="27.9" customHeight="1">
      <c r="A21" s="500" t="s">
        <v>78</v>
      </c>
      <c r="B21" s="638" t="s">
        <v>303</v>
      </c>
      <c r="C21" s="638">
        <v>13.07</v>
      </c>
    </row>
    <row r="22" spans="1:3" ht="27.9" customHeight="1">
      <c r="A22" s="500" t="s">
        <v>79</v>
      </c>
      <c r="B22" s="638">
        <v>6.1</v>
      </c>
      <c r="C22" s="638">
        <v>5.78</v>
      </c>
    </row>
    <row r="23" spans="1:3" ht="27.9" customHeight="1">
      <c r="A23" s="500" t="s">
        <v>80</v>
      </c>
      <c r="B23" s="638" t="s">
        <v>303</v>
      </c>
      <c r="C23" s="638">
        <v>7.52</v>
      </c>
    </row>
    <row r="24" spans="1:3" ht="27.9" customHeight="1">
      <c r="A24" s="500" t="s">
        <v>81</v>
      </c>
      <c r="B24" s="638" t="s">
        <v>303</v>
      </c>
      <c r="C24" s="638">
        <v>15.27</v>
      </c>
    </row>
    <row r="25" spans="1:3" ht="27.9" customHeight="1">
      <c r="A25" s="500" t="s">
        <v>82</v>
      </c>
      <c r="B25" s="638" t="s">
        <v>303</v>
      </c>
      <c r="C25" s="638" t="s">
        <v>303</v>
      </c>
    </row>
    <row r="26" spans="1:3" ht="27.9" customHeight="1">
      <c r="A26" s="500" t="s">
        <v>83</v>
      </c>
      <c r="B26" s="638" t="s">
        <v>303</v>
      </c>
      <c r="C26" s="638">
        <v>15</v>
      </c>
    </row>
    <row r="27" spans="1:3" ht="27.9" customHeight="1">
      <c r="A27" s="500" t="s">
        <v>84</v>
      </c>
      <c r="B27" s="638">
        <v>12.1</v>
      </c>
      <c r="C27" s="638">
        <v>5.68</v>
      </c>
    </row>
    <row r="28" spans="1:3" ht="27.9" customHeight="1">
      <c r="A28" s="500" t="s">
        <v>85</v>
      </c>
      <c r="B28" s="638">
        <v>9.5</v>
      </c>
      <c r="C28" s="638">
        <v>5.17</v>
      </c>
    </row>
    <row r="29" spans="1:3" ht="30.75" customHeight="1">
      <c r="A29" s="865" t="s">
        <v>94</v>
      </c>
      <c r="B29" s="976">
        <v>5.46</v>
      </c>
      <c r="C29" s="976">
        <v>5.16</v>
      </c>
    </row>
  </sheetData>
  <mergeCells count="4">
    <mergeCell ref="A1:C1"/>
    <mergeCell ref="A2:C2"/>
    <mergeCell ref="A3:C3"/>
    <mergeCell ref="A4:C4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D26"/>
  <sheetViews>
    <sheetView topLeftCell="A4" zoomScaleNormal="100" workbookViewId="0">
      <selection activeCell="D16" sqref="D16"/>
    </sheetView>
  </sheetViews>
  <sheetFormatPr defaultColWidth="9.109375" defaultRowHeight="13.2"/>
  <cols>
    <col min="1" max="1" width="42" style="61" customWidth="1"/>
    <col min="2" max="2" width="15.6640625" style="61" customWidth="1"/>
    <col min="3" max="4" width="15.33203125" style="61" customWidth="1"/>
    <col min="5" max="16384" width="9.109375" style="61"/>
  </cols>
  <sheetData>
    <row r="1" spans="1:4" ht="32.25" customHeight="1">
      <c r="A1" s="1009" t="s">
        <v>128</v>
      </c>
      <c r="B1" s="1009"/>
      <c r="C1" s="1009"/>
      <c r="D1" s="1009"/>
    </row>
    <row r="2" spans="1:4" ht="30.75" customHeight="1">
      <c r="A2" s="1010" t="s">
        <v>87</v>
      </c>
      <c r="B2" s="1010"/>
      <c r="C2" s="1010"/>
      <c r="D2" s="1010"/>
    </row>
    <row r="3" spans="1:4" ht="21" customHeight="1">
      <c r="A3" s="62"/>
      <c r="B3" s="62"/>
      <c r="C3" s="1011" t="s">
        <v>129</v>
      </c>
      <c r="D3" s="1011"/>
    </row>
    <row r="4" spans="1:4" s="63" customFormat="1" ht="28.2" customHeight="1">
      <c r="A4" s="1004" t="s">
        <v>88</v>
      </c>
      <c r="B4" s="1004" t="s">
        <v>89</v>
      </c>
      <c r="C4" s="1004"/>
      <c r="D4" s="1004"/>
    </row>
    <row r="5" spans="1:4" s="63" customFormat="1" ht="22.95" customHeight="1">
      <c r="A5" s="1004"/>
      <c r="B5" s="1005" t="s">
        <v>90</v>
      </c>
      <c r="C5" s="1007" t="s">
        <v>91</v>
      </c>
      <c r="D5" s="1008"/>
    </row>
    <row r="6" spans="1:4" s="63" customFormat="1" ht="13.8">
      <c r="A6" s="1004"/>
      <c r="B6" s="1006"/>
      <c r="C6" s="45" t="s">
        <v>92</v>
      </c>
      <c r="D6" s="46" t="s">
        <v>93</v>
      </c>
    </row>
    <row r="7" spans="1:4" s="64" customFormat="1" ht="19.2" customHeight="1">
      <c r="A7" s="52" t="s">
        <v>130</v>
      </c>
      <c r="B7" s="48">
        <v>18079</v>
      </c>
      <c r="C7" s="49">
        <v>6921</v>
      </c>
      <c r="D7" s="49">
        <v>11158</v>
      </c>
    </row>
    <row r="8" spans="1:4" s="64" customFormat="1" ht="19.2" customHeight="1">
      <c r="A8" s="53" t="s">
        <v>131</v>
      </c>
      <c r="B8" s="54">
        <v>6921</v>
      </c>
      <c r="C8" s="55">
        <v>6921</v>
      </c>
      <c r="D8" s="55">
        <v>0</v>
      </c>
    </row>
    <row r="9" spans="1:4" s="64" customFormat="1" ht="19.2" customHeight="1">
      <c r="A9" s="65" t="s">
        <v>132</v>
      </c>
      <c r="B9" s="48">
        <v>18471</v>
      </c>
      <c r="C9" s="49">
        <v>4045</v>
      </c>
      <c r="D9" s="49">
        <v>14426</v>
      </c>
    </row>
    <row r="10" spans="1:4" s="64" customFormat="1" ht="19.2" customHeight="1">
      <c r="A10" s="53" t="s">
        <v>133</v>
      </c>
      <c r="B10" s="54">
        <v>4045</v>
      </c>
      <c r="C10" s="55">
        <v>4045</v>
      </c>
      <c r="D10" s="55">
        <v>0</v>
      </c>
    </row>
    <row r="11" spans="1:4" s="64" customFormat="1" ht="19.2" customHeight="1">
      <c r="A11" s="52" t="s">
        <v>134</v>
      </c>
      <c r="B11" s="48">
        <v>28423</v>
      </c>
      <c r="C11" s="49">
        <v>21441</v>
      </c>
      <c r="D11" s="49">
        <v>6982</v>
      </c>
    </row>
    <row r="12" spans="1:4" s="64" customFormat="1" ht="19.2" customHeight="1">
      <c r="A12" s="57" t="s">
        <v>135</v>
      </c>
      <c r="B12" s="54">
        <v>21441</v>
      </c>
      <c r="C12" s="55">
        <v>21441</v>
      </c>
      <c r="D12" s="55">
        <v>0</v>
      </c>
    </row>
    <row r="13" spans="1:4" s="64" customFormat="1" ht="19.2" customHeight="1">
      <c r="A13" s="52" t="s">
        <v>136</v>
      </c>
      <c r="B13" s="48">
        <v>20784</v>
      </c>
      <c r="C13" s="49">
        <v>16099</v>
      </c>
      <c r="D13" s="49">
        <v>4685</v>
      </c>
    </row>
    <row r="14" spans="1:4" s="64" customFormat="1" ht="19.2" customHeight="1">
      <c r="A14" s="57" t="s">
        <v>137</v>
      </c>
      <c r="B14" s="54">
        <v>16099</v>
      </c>
      <c r="C14" s="55">
        <v>16099</v>
      </c>
      <c r="D14" s="55">
        <v>0</v>
      </c>
    </row>
    <row r="15" spans="1:4" s="64" customFormat="1" ht="19.2" customHeight="1">
      <c r="A15" s="52" t="s">
        <v>138</v>
      </c>
      <c r="B15" s="48">
        <v>18745</v>
      </c>
      <c r="C15" s="49">
        <v>3964</v>
      </c>
      <c r="D15" s="49">
        <v>14781</v>
      </c>
    </row>
    <row r="16" spans="1:4" s="64" customFormat="1" ht="19.2" customHeight="1">
      <c r="A16" s="53" t="s">
        <v>139</v>
      </c>
      <c r="B16" s="54">
        <v>3964</v>
      </c>
      <c r="C16" s="55">
        <v>3964</v>
      </c>
      <c r="D16" s="55">
        <v>0</v>
      </c>
    </row>
    <row r="17" spans="1:4" s="64" customFormat="1" ht="19.2" customHeight="1">
      <c r="A17" s="66" t="s">
        <v>140</v>
      </c>
      <c r="B17" s="48">
        <v>38514</v>
      </c>
      <c r="C17" s="49">
        <v>38514</v>
      </c>
      <c r="D17" s="49">
        <v>0</v>
      </c>
    </row>
    <row r="18" spans="1:4" s="63" customFormat="1" ht="19.2" customHeight="1">
      <c r="A18" s="60" t="s">
        <v>141</v>
      </c>
      <c r="B18" s="54">
        <v>38514</v>
      </c>
      <c r="C18" s="55">
        <v>38514</v>
      </c>
      <c r="D18" s="55">
        <v>0</v>
      </c>
    </row>
    <row r="19" spans="1:4" s="63" customFormat="1" ht="19.2" customHeight="1">
      <c r="A19" s="52" t="s">
        <v>142</v>
      </c>
      <c r="B19" s="48">
        <v>46143</v>
      </c>
      <c r="C19" s="49">
        <v>35375</v>
      </c>
      <c r="D19" s="49">
        <v>10768</v>
      </c>
    </row>
    <row r="20" spans="1:4" s="63" customFormat="1" ht="19.2" customHeight="1">
      <c r="A20" s="53" t="s">
        <v>143</v>
      </c>
      <c r="B20" s="54">
        <v>35375</v>
      </c>
      <c r="C20" s="55">
        <v>35375</v>
      </c>
      <c r="D20" s="55">
        <v>0</v>
      </c>
    </row>
    <row r="21" spans="1:4" s="64" customFormat="1" ht="21" customHeight="1">
      <c r="A21" s="58" t="s">
        <v>144</v>
      </c>
      <c r="B21" s="48">
        <v>6552</v>
      </c>
      <c r="C21" s="49">
        <v>5627</v>
      </c>
      <c r="D21" s="49">
        <v>925</v>
      </c>
    </row>
    <row r="22" spans="1:4" s="64" customFormat="1" ht="21" customHeight="1">
      <c r="A22" s="59" t="s">
        <v>145</v>
      </c>
      <c r="B22" s="54">
        <v>5627</v>
      </c>
      <c r="C22" s="55">
        <v>5627</v>
      </c>
      <c r="D22" s="55">
        <v>0</v>
      </c>
    </row>
    <row r="24" spans="1:4" ht="15.6">
      <c r="A24" s="64" t="s">
        <v>146</v>
      </c>
    </row>
    <row r="25" spans="1:4" ht="15.6">
      <c r="A25" s="64" t="s">
        <v>43</v>
      </c>
    </row>
    <row r="26" spans="1:4" ht="15.6">
      <c r="A26" s="64"/>
    </row>
  </sheetData>
  <mergeCells count="7">
    <mergeCell ref="A1:D1"/>
    <mergeCell ref="A2:D2"/>
    <mergeCell ref="C3:D3"/>
    <mergeCell ref="A4:A6"/>
    <mergeCell ref="B4:D4"/>
    <mergeCell ref="B5:B6"/>
    <mergeCell ref="C5:D5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>
  <dimension ref="A1:J38"/>
  <sheetViews>
    <sheetView zoomScaleNormal="100" workbookViewId="0">
      <selection activeCell="C17" sqref="C17"/>
    </sheetView>
  </sheetViews>
  <sheetFormatPr defaultRowHeight="13.2"/>
  <cols>
    <col min="1" max="1" width="40.88671875" style="23" customWidth="1"/>
    <col min="2" max="5" width="12.6640625" style="23" customWidth="1"/>
    <col min="6" max="256" width="8.88671875" style="23"/>
    <col min="257" max="257" width="40.88671875" style="23" customWidth="1"/>
    <col min="258" max="261" width="12.6640625" style="23" customWidth="1"/>
    <col min="262" max="512" width="8.88671875" style="23"/>
    <col min="513" max="513" width="40.88671875" style="23" customWidth="1"/>
    <col min="514" max="517" width="12.6640625" style="23" customWidth="1"/>
    <col min="518" max="768" width="8.88671875" style="23"/>
    <col min="769" max="769" width="40.88671875" style="23" customWidth="1"/>
    <col min="770" max="773" width="12.6640625" style="23" customWidth="1"/>
    <col min="774" max="1024" width="8.88671875" style="23"/>
    <col min="1025" max="1025" width="40.88671875" style="23" customWidth="1"/>
    <col min="1026" max="1029" width="12.6640625" style="23" customWidth="1"/>
    <col min="1030" max="1280" width="8.88671875" style="23"/>
    <col min="1281" max="1281" width="40.88671875" style="23" customWidth="1"/>
    <col min="1282" max="1285" width="12.6640625" style="23" customWidth="1"/>
    <col min="1286" max="1536" width="8.88671875" style="23"/>
    <col min="1537" max="1537" width="40.88671875" style="23" customWidth="1"/>
    <col min="1538" max="1541" width="12.6640625" style="23" customWidth="1"/>
    <col min="1542" max="1792" width="8.88671875" style="23"/>
    <col min="1793" max="1793" width="40.88671875" style="23" customWidth="1"/>
    <col min="1794" max="1797" width="12.6640625" style="23" customWidth="1"/>
    <col min="1798" max="2048" width="8.88671875" style="23"/>
    <col min="2049" max="2049" width="40.88671875" style="23" customWidth="1"/>
    <col min="2050" max="2053" width="12.6640625" style="23" customWidth="1"/>
    <col min="2054" max="2304" width="8.88671875" style="23"/>
    <col min="2305" max="2305" width="40.88671875" style="23" customWidth="1"/>
    <col min="2306" max="2309" width="12.6640625" style="23" customWidth="1"/>
    <col min="2310" max="2560" width="8.88671875" style="23"/>
    <col min="2561" max="2561" width="40.88671875" style="23" customWidth="1"/>
    <col min="2562" max="2565" width="12.6640625" style="23" customWidth="1"/>
    <col min="2566" max="2816" width="8.88671875" style="23"/>
    <col min="2817" max="2817" width="40.88671875" style="23" customWidth="1"/>
    <col min="2818" max="2821" width="12.6640625" style="23" customWidth="1"/>
    <col min="2822" max="3072" width="8.88671875" style="23"/>
    <col min="3073" max="3073" width="40.88671875" style="23" customWidth="1"/>
    <col min="3074" max="3077" width="12.6640625" style="23" customWidth="1"/>
    <col min="3078" max="3328" width="8.88671875" style="23"/>
    <col min="3329" max="3329" width="40.88671875" style="23" customWidth="1"/>
    <col min="3330" max="3333" width="12.6640625" style="23" customWidth="1"/>
    <col min="3334" max="3584" width="8.88671875" style="23"/>
    <col min="3585" max="3585" width="40.88671875" style="23" customWidth="1"/>
    <col min="3586" max="3589" width="12.6640625" style="23" customWidth="1"/>
    <col min="3590" max="3840" width="8.88671875" style="23"/>
    <col min="3841" max="3841" width="40.88671875" style="23" customWidth="1"/>
    <col min="3842" max="3845" width="12.6640625" style="23" customWidth="1"/>
    <col min="3846" max="4096" width="8.88671875" style="23"/>
    <col min="4097" max="4097" width="40.88671875" style="23" customWidth="1"/>
    <col min="4098" max="4101" width="12.6640625" style="23" customWidth="1"/>
    <col min="4102" max="4352" width="8.88671875" style="23"/>
    <col min="4353" max="4353" width="40.88671875" style="23" customWidth="1"/>
    <col min="4354" max="4357" width="12.6640625" style="23" customWidth="1"/>
    <col min="4358" max="4608" width="8.88671875" style="23"/>
    <col min="4609" max="4609" width="40.88671875" style="23" customWidth="1"/>
    <col min="4610" max="4613" width="12.6640625" style="23" customWidth="1"/>
    <col min="4614" max="4864" width="8.88671875" style="23"/>
    <col min="4865" max="4865" width="40.88671875" style="23" customWidth="1"/>
    <col min="4866" max="4869" width="12.6640625" style="23" customWidth="1"/>
    <col min="4870" max="5120" width="8.88671875" style="23"/>
    <col min="5121" max="5121" width="40.88671875" style="23" customWidth="1"/>
    <col min="5122" max="5125" width="12.6640625" style="23" customWidth="1"/>
    <col min="5126" max="5376" width="8.88671875" style="23"/>
    <col min="5377" max="5377" width="40.88671875" style="23" customWidth="1"/>
    <col min="5378" max="5381" width="12.6640625" style="23" customWidth="1"/>
    <col min="5382" max="5632" width="8.88671875" style="23"/>
    <col min="5633" max="5633" width="40.88671875" style="23" customWidth="1"/>
    <col min="5634" max="5637" width="12.6640625" style="23" customWidth="1"/>
    <col min="5638" max="5888" width="8.88671875" style="23"/>
    <col min="5889" max="5889" width="40.88671875" style="23" customWidth="1"/>
    <col min="5890" max="5893" width="12.6640625" style="23" customWidth="1"/>
    <col min="5894" max="6144" width="8.88671875" style="23"/>
    <col min="6145" max="6145" width="40.88671875" style="23" customWidth="1"/>
    <col min="6146" max="6149" width="12.6640625" style="23" customWidth="1"/>
    <col min="6150" max="6400" width="8.88671875" style="23"/>
    <col min="6401" max="6401" width="40.88671875" style="23" customWidth="1"/>
    <col min="6402" max="6405" width="12.6640625" style="23" customWidth="1"/>
    <col min="6406" max="6656" width="8.88671875" style="23"/>
    <col min="6657" max="6657" width="40.88671875" style="23" customWidth="1"/>
    <col min="6658" max="6661" width="12.6640625" style="23" customWidth="1"/>
    <col min="6662" max="6912" width="8.88671875" style="23"/>
    <col min="6913" max="6913" width="40.88671875" style="23" customWidth="1"/>
    <col min="6914" max="6917" width="12.6640625" style="23" customWidth="1"/>
    <col min="6918" max="7168" width="8.88671875" style="23"/>
    <col min="7169" max="7169" width="40.88671875" style="23" customWidth="1"/>
    <col min="7170" max="7173" width="12.6640625" style="23" customWidth="1"/>
    <col min="7174" max="7424" width="8.88671875" style="23"/>
    <col min="7425" max="7425" width="40.88671875" style="23" customWidth="1"/>
    <col min="7426" max="7429" width="12.6640625" style="23" customWidth="1"/>
    <col min="7430" max="7680" width="8.88671875" style="23"/>
    <col min="7681" max="7681" width="40.88671875" style="23" customWidth="1"/>
    <col min="7682" max="7685" width="12.6640625" style="23" customWidth="1"/>
    <col min="7686" max="7936" width="8.88671875" style="23"/>
    <col min="7937" max="7937" width="40.88671875" style="23" customWidth="1"/>
    <col min="7938" max="7941" width="12.6640625" style="23" customWidth="1"/>
    <col min="7942" max="8192" width="8.88671875" style="23"/>
    <col min="8193" max="8193" width="40.88671875" style="23" customWidth="1"/>
    <col min="8194" max="8197" width="12.6640625" style="23" customWidth="1"/>
    <col min="8198" max="8448" width="8.88671875" style="23"/>
    <col min="8449" max="8449" width="40.88671875" style="23" customWidth="1"/>
    <col min="8450" max="8453" width="12.6640625" style="23" customWidth="1"/>
    <col min="8454" max="8704" width="8.88671875" style="23"/>
    <col min="8705" max="8705" width="40.88671875" style="23" customWidth="1"/>
    <col min="8706" max="8709" width="12.6640625" style="23" customWidth="1"/>
    <col min="8710" max="8960" width="8.88671875" style="23"/>
    <col min="8961" max="8961" width="40.88671875" style="23" customWidth="1"/>
    <col min="8962" max="8965" width="12.6640625" style="23" customWidth="1"/>
    <col min="8966" max="9216" width="8.88671875" style="23"/>
    <col min="9217" max="9217" width="40.88671875" style="23" customWidth="1"/>
    <col min="9218" max="9221" width="12.6640625" style="23" customWidth="1"/>
    <col min="9222" max="9472" width="8.88671875" style="23"/>
    <col min="9473" max="9473" width="40.88671875" style="23" customWidth="1"/>
    <col min="9474" max="9477" width="12.6640625" style="23" customWidth="1"/>
    <col min="9478" max="9728" width="8.88671875" style="23"/>
    <col min="9729" max="9729" width="40.88671875" style="23" customWidth="1"/>
    <col min="9730" max="9733" width="12.6640625" style="23" customWidth="1"/>
    <col min="9734" max="9984" width="8.88671875" style="23"/>
    <col min="9985" max="9985" width="40.88671875" style="23" customWidth="1"/>
    <col min="9986" max="9989" width="12.6640625" style="23" customWidth="1"/>
    <col min="9990" max="10240" width="8.88671875" style="23"/>
    <col min="10241" max="10241" width="40.88671875" style="23" customWidth="1"/>
    <col min="10242" max="10245" width="12.6640625" style="23" customWidth="1"/>
    <col min="10246" max="10496" width="8.88671875" style="23"/>
    <col min="10497" max="10497" width="40.88671875" style="23" customWidth="1"/>
    <col min="10498" max="10501" width="12.6640625" style="23" customWidth="1"/>
    <col min="10502" max="10752" width="8.88671875" style="23"/>
    <col min="10753" max="10753" width="40.88671875" style="23" customWidth="1"/>
    <col min="10754" max="10757" width="12.6640625" style="23" customWidth="1"/>
    <col min="10758" max="11008" width="8.88671875" style="23"/>
    <col min="11009" max="11009" width="40.88671875" style="23" customWidth="1"/>
    <col min="11010" max="11013" width="12.6640625" style="23" customWidth="1"/>
    <col min="11014" max="11264" width="8.88671875" style="23"/>
    <col min="11265" max="11265" width="40.88671875" style="23" customWidth="1"/>
    <col min="11266" max="11269" width="12.6640625" style="23" customWidth="1"/>
    <col min="11270" max="11520" width="8.88671875" style="23"/>
    <col min="11521" max="11521" width="40.88671875" style="23" customWidth="1"/>
    <col min="11522" max="11525" width="12.6640625" style="23" customWidth="1"/>
    <col min="11526" max="11776" width="8.88671875" style="23"/>
    <col min="11777" max="11777" width="40.88671875" style="23" customWidth="1"/>
    <col min="11778" max="11781" width="12.6640625" style="23" customWidth="1"/>
    <col min="11782" max="12032" width="8.88671875" style="23"/>
    <col min="12033" max="12033" width="40.88671875" style="23" customWidth="1"/>
    <col min="12034" max="12037" width="12.6640625" style="23" customWidth="1"/>
    <col min="12038" max="12288" width="8.88671875" style="23"/>
    <col min="12289" max="12289" width="40.88671875" style="23" customWidth="1"/>
    <col min="12290" max="12293" width="12.6640625" style="23" customWidth="1"/>
    <col min="12294" max="12544" width="8.88671875" style="23"/>
    <col min="12545" max="12545" width="40.88671875" style="23" customWidth="1"/>
    <col min="12546" max="12549" width="12.6640625" style="23" customWidth="1"/>
    <col min="12550" max="12800" width="8.88671875" style="23"/>
    <col min="12801" max="12801" width="40.88671875" style="23" customWidth="1"/>
    <col min="12802" max="12805" width="12.6640625" style="23" customWidth="1"/>
    <col min="12806" max="13056" width="8.88671875" style="23"/>
    <col min="13057" max="13057" width="40.88671875" style="23" customWidth="1"/>
    <col min="13058" max="13061" width="12.6640625" style="23" customWidth="1"/>
    <col min="13062" max="13312" width="8.88671875" style="23"/>
    <col min="13313" max="13313" width="40.88671875" style="23" customWidth="1"/>
    <col min="13314" max="13317" width="12.6640625" style="23" customWidth="1"/>
    <col min="13318" max="13568" width="8.88671875" style="23"/>
    <col min="13569" max="13569" width="40.88671875" style="23" customWidth="1"/>
    <col min="13570" max="13573" width="12.6640625" style="23" customWidth="1"/>
    <col min="13574" max="13824" width="8.88671875" style="23"/>
    <col min="13825" max="13825" width="40.88671875" style="23" customWidth="1"/>
    <col min="13826" max="13829" width="12.6640625" style="23" customWidth="1"/>
    <col min="13830" max="14080" width="8.88671875" style="23"/>
    <col min="14081" max="14081" width="40.88671875" style="23" customWidth="1"/>
    <col min="14082" max="14085" width="12.6640625" style="23" customWidth="1"/>
    <col min="14086" max="14336" width="8.88671875" style="23"/>
    <col min="14337" max="14337" width="40.88671875" style="23" customWidth="1"/>
    <col min="14338" max="14341" width="12.6640625" style="23" customWidth="1"/>
    <col min="14342" max="14592" width="8.88671875" style="23"/>
    <col min="14593" max="14593" width="40.88671875" style="23" customWidth="1"/>
    <col min="14594" max="14597" width="12.6640625" style="23" customWidth="1"/>
    <col min="14598" max="14848" width="8.88671875" style="23"/>
    <col min="14849" max="14849" width="40.88671875" style="23" customWidth="1"/>
    <col min="14850" max="14853" width="12.6640625" style="23" customWidth="1"/>
    <col min="14854" max="15104" width="8.88671875" style="23"/>
    <col min="15105" max="15105" width="40.88671875" style="23" customWidth="1"/>
    <col min="15106" max="15109" width="12.6640625" style="23" customWidth="1"/>
    <col min="15110" max="15360" width="8.88671875" style="23"/>
    <col min="15361" max="15361" width="40.88671875" style="23" customWidth="1"/>
    <col min="15362" max="15365" width="12.6640625" style="23" customWidth="1"/>
    <col min="15366" max="15616" width="8.88671875" style="23"/>
    <col min="15617" max="15617" width="40.88671875" style="23" customWidth="1"/>
    <col min="15618" max="15621" width="12.6640625" style="23" customWidth="1"/>
    <col min="15622" max="15872" width="8.88671875" style="23"/>
    <col min="15873" max="15873" width="40.88671875" style="23" customWidth="1"/>
    <col min="15874" max="15877" width="12.6640625" style="23" customWidth="1"/>
    <col min="15878" max="16128" width="8.88671875" style="23"/>
    <col min="16129" max="16129" width="40.88671875" style="23" customWidth="1"/>
    <col min="16130" max="16133" width="12.6640625" style="23" customWidth="1"/>
    <col min="16134" max="16384" width="8.88671875" style="23"/>
  </cols>
  <sheetData>
    <row r="1" spans="1:5" ht="16.2" customHeight="1">
      <c r="A1" s="988" t="s">
        <v>1216</v>
      </c>
      <c r="B1" s="988"/>
      <c r="C1" s="988"/>
      <c r="D1" s="988"/>
      <c r="E1" s="988"/>
    </row>
    <row r="2" spans="1:5" ht="16.2" customHeight="1">
      <c r="A2" s="988" t="s">
        <v>1217</v>
      </c>
      <c r="B2" s="988"/>
      <c r="C2" s="988"/>
      <c r="D2" s="988"/>
      <c r="E2" s="988"/>
    </row>
    <row r="3" spans="1:5" ht="14.4" customHeight="1">
      <c r="A3" s="1205" t="s">
        <v>1218</v>
      </c>
      <c r="B3" s="1205"/>
      <c r="C3" s="1205"/>
      <c r="D3" s="1205"/>
      <c r="E3" s="1205"/>
    </row>
    <row r="4" spans="1:5" s="668" customFormat="1" ht="48" customHeight="1">
      <c r="A4" s="966" t="s">
        <v>149</v>
      </c>
      <c r="B4" s="966" t="s">
        <v>1219</v>
      </c>
      <c r="C4" s="967" t="s">
        <v>429</v>
      </c>
      <c r="D4" s="967" t="s">
        <v>1220</v>
      </c>
      <c r="E4" s="967" t="s">
        <v>1221</v>
      </c>
    </row>
    <row r="5" spans="1:5" ht="19.2" customHeight="1">
      <c r="A5" s="660" t="s">
        <v>1222</v>
      </c>
      <c r="B5" s="151">
        <v>100</v>
      </c>
      <c r="C5" s="151">
        <v>95.8</v>
      </c>
      <c r="D5" s="151">
        <v>98.5</v>
      </c>
      <c r="E5" s="151">
        <v>77.8</v>
      </c>
    </row>
    <row r="6" spans="1:5" ht="19.2" customHeight="1">
      <c r="A6" s="660" t="s">
        <v>1223</v>
      </c>
      <c r="B6" s="151">
        <v>87.5</v>
      </c>
      <c r="C6" s="151">
        <v>88.9</v>
      </c>
      <c r="D6" s="151">
        <v>83.7</v>
      </c>
      <c r="E6" s="151">
        <v>97.6</v>
      </c>
    </row>
    <row r="7" spans="1:5" ht="19.2" customHeight="1">
      <c r="A7" s="660" t="s">
        <v>1224</v>
      </c>
      <c r="B7" s="151">
        <v>92.9</v>
      </c>
      <c r="C7" s="151">
        <v>94</v>
      </c>
      <c r="D7" s="151">
        <v>91</v>
      </c>
      <c r="E7" s="151">
        <v>100</v>
      </c>
    </row>
    <row r="8" spans="1:5" ht="19.2" customHeight="1">
      <c r="A8" s="660" t="s">
        <v>1225</v>
      </c>
      <c r="B8" s="151">
        <v>95.8</v>
      </c>
      <c r="C8" s="151">
        <v>95.2</v>
      </c>
      <c r="D8" s="151">
        <v>100</v>
      </c>
      <c r="E8" s="151">
        <v>100</v>
      </c>
    </row>
    <row r="9" spans="1:5" ht="19.2" customHeight="1">
      <c r="A9" s="660" t="s">
        <v>1226</v>
      </c>
      <c r="B9" s="151">
        <v>95.7</v>
      </c>
      <c r="C9" s="151">
        <v>99.4</v>
      </c>
      <c r="D9" s="151">
        <v>100</v>
      </c>
      <c r="E9" s="151">
        <v>100</v>
      </c>
    </row>
    <row r="10" spans="1:5" ht="19.2" customHeight="1">
      <c r="A10" s="660" t="s">
        <v>1227</v>
      </c>
      <c r="B10" s="151">
        <v>100</v>
      </c>
      <c r="C10" s="151">
        <v>97.2</v>
      </c>
      <c r="D10" s="151">
        <v>100</v>
      </c>
      <c r="E10" s="151">
        <v>100</v>
      </c>
    </row>
    <row r="11" spans="1:5" ht="19.2" customHeight="1">
      <c r="A11" s="660" t="s">
        <v>1228</v>
      </c>
      <c r="B11" s="151">
        <v>89.4</v>
      </c>
      <c r="C11" s="151">
        <v>97.3</v>
      </c>
      <c r="D11" s="151">
        <v>97.1</v>
      </c>
      <c r="E11" s="151">
        <v>96.6</v>
      </c>
    </row>
    <row r="12" spans="1:5" ht="19.2" customHeight="1">
      <c r="A12" s="87" t="s">
        <v>1229</v>
      </c>
      <c r="B12" s="70">
        <v>90.7</v>
      </c>
      <c r="C12" s="70">
        <v>91.2</v>
      </c>
      <c r="D12" s="697">
        <v>97.8</v>
      </c>
      <c r="E12" s="70">
        <v>93.1</v>
      </c>
    </row>
    <row r="13" spans="1:5" ht="19.2" customHeight="1">
      <c r="A13" s="87" t="s">
        <v>1230</v>
      </c>
      <c r="B13" s="70">
        <v>87</v>
      </c>
      <c r="C13" s="70">
        <v>93.6</v>
      </c>
      <c r="D13" s="697">
        <v>87.4</v>
      </c>
      <c r="E13" s="70">
        <v>87.6</v>
      </c>
    </row>
    <row r="14" spans="1:5" ht="19.2" customHeight="1">
      <c r="A14" s="87" t="s">
        <v>1231</v>
      </c>
      <c r="B14" s="70">
        <v>82.9</v>
      </c>
      <c r="C14" s="70">
        <v>81.8</v>
      </c>
      <c r="D14" s="697">
        <v>94.1</v>
      </c>
      <c r="E14" s="70">
        <v>98.8</v>
      </c>
    </row>
    <row r="15" spans="1:5" ht="19.2" customHeight="1">
      <c r="A15" s="87" t="s">
        <v>1232</v>
      </c>
      <c r="B15" s="70">
        <v>80.400000000000006</v>
      </c>
      <c r="C15" s="70">
        <v>82.3</v>
      </c>
      <c r="D15" s="697">
        <v>86.8</v>
      </c>
      <c r="E15" s="70">
        <v>82.2</v>
      </c>
    </row>
    <row r="16" spans="1:5" ht="19.2" customHeight="1">
      <c r="A16" s="87" t="s">
        <v>1695</v>
      </c>
      <c r="B16" s="70">
        <v>56.1</v>
      </c>
      <c r="C16" s="70">
        <v>71.900000000000006</v>
      </c>
      <c r="D16" s="697">
        <v>82.4</v>
      </c>
      <c r="E16" s="70">
        <v>72.3</v>
      </c>
    </row>
    <row r="17" spans="1:5" ht="19.2" customHeight="1">
      <c r="A17" s="87" t="s">
        <v>1233</v>
      </c>
      <c r="B17" s="70">
        <v>58.3</v>
      </c>
      <c r="C17" s="70">
        <v>83.3</v>
      </c>
      <c r="D17" s="697">
        <v>86.2</v>
      </c>
      <c r="E17" s="70">
        <v>0</v>
      </c>
    </row>
    <row r="18" spans="1:5" ht="25.2" customHeight="1">
      <c r="A18" s="1301" t="s">
        <v>1234</v>
      </c>
      <c r="B18" s="1301"/>
      <c r="C18" s="1301"/>
      <c r="D18" s="1301"/>
      <c r="E18" s="1301"/>
    </row>
    <row r="19" spans="1:5" ht="14.4">
      <c r="A19" s="1133" t="s">
        <v>1235</v>
      </c>
      <c r="B19" s="1133"/>
      <c r="C19" s="1133"/>
      <c r="D19" s="1133"/>
      <c r="E19" s="1133"/>
    </row>
    <row r="20" spans="1:5" ht="18" customHeight="1">
      <c r="A20" s="1205" t="s">
        <v>1218</v>
      </c>
      <c r="B20" s="1205"/>
      <c r="C20" s="1205"/>
      <c r="D20" s="1205"/>
      <c r="E20" s="1205"/>
    </row>
    <row r="21" spans="1:5" ht="20.399999999999999" customHeight="1">
      <c r="A21" s="1111" t="s">
        <v>717</v>
      </c>
      <c r="B21" s="1258">
        <v>2019</v>
      </c>
      <c r="C21" s="1258"/>
      <c r="D21" s="1258">
        <v>2020</v>
      </c>
      <c r="E21" s="1258"/>
    </row>
    <row r="22" spans="1:5" s="668" customFormat="1" ht="30.75" customHeight="1">
      <c r="A22" s="1111"/>
      <c r="B22" s="585" t="s">
        <v>1236</v>
      </c>
      <c r="C22" s="585" t="s">
        <v>1237</v>
      </c>
      <c r="D22" s="585" t="s">
        <v>1236</v>
      </c>
      <c r="E22" s="585" t="s">
        <v>1237</v>
      </c>
    </row>
    <row r="23" spans="1:5" ht="20.399999999999999" customHeight="1">
      <c r="A23" s="82" t="s">
        <v>1238</v>
      </c>
      <c r="B23" s="627">
        <v>6650</v>
      </c>
      <c r="C23" s="627">
        <v>10200</v>
      </c>
      <c r="D23" s="627">
        <v>3625</v>
      </c>
      <c r="E23" s="627">
        <v>6400</v>
      </c>
    </row>
    <row r="24" spans="1:5" ht="30.6" customHeight="1">
      <c r="A24" s="77" t="s">
        <v>1239</v>
      </c>
      <c r="B24" s="70">
        <v>25</v>
      </c>
      <c r="C24" s="70">
        <v>100</v>
      </c>
      <c r="D24" s="70">
        <v>62.5</v>
      </c>
      <c r="E24" s="70">
        <v>400</v>
      </c>
    </row>
    <row r="25" spans="1:5" ht="18" customHeight="1">
      <c r="A25" s="94" t="s">
        <v>1240</v>
      </c>
      <c r="B25" s="698">
        <v>0</v>
      </c>
      <c r="C25" s="698">
        <v>0</v>
      </c>
      <c r="D25" s="698" t="s">
        <v>303</v>
      </c>
      <c r="E25" s="698" t="s">
        <v>303</v>
      </c>
    </row>
    <row r="26" spans="1:5" ht="18" customHeight="1">
      <c r="A26" s="77" t="s">
        <v>578</v>
      </c>
      <c r="B26" s="70">
        <v>500</v>
      </c>
      <c r="C26" s="70">
        <v>1200</v>
      </c>
      <c r="D26" s="70">
        <v>93.8</v>
      </c>
      <c r="E26" s="70">
        <v>600</v>
      </c>
    </row>
    <row r="27" spans="1:5" ht="18" customHeight="1">
      <c r="A27" s="77" t="s">
        <v>579</v>
      </c>
      <c r="B27" s="70">
        <v>575</v>
      </c>
      <c r="C27" s="70">
        <v>900</v>
      </c>
      <c r="D27" s="70">
        <v>312.5</v>
      </c>
      <c r="E27" s="70">
        <v>600</v>
      </c>
    </row>
    <row r="28" spans="1:5" ht="18" customHeight="1">
      <c r="A28" s="77" t="s">
        <v>585</v>
      </c>
      <c r="B28" s="70">
        <v>1350</v>
      </c>
      <c r="C28" s="70">
        <v>2400</v>
      </c>
      <c r="D28" s="70">
        <v>1000</v>
      </c>
      <c r="E28" s="70">
        <v>1600</v>
      </c>
    </row>
    <row r="29" spans="1:5" ht="31.2" customHeight="1">
      <c r="A29" s="77" t="s">
        <v>883</v>
      </c>
      <c r="B29" s="70">
        <v>800</v>
      </c>
      <c r="C29" s="70">
        <v>500</v>
      </c>
      <c r="D29" s="70">
        <v>406.3</v>
      </c>
      <c r="E29" s="70">
        <v>400</v>
      </c>
    </row>
    <row r="30" spans="1:5" ht="19.95" customHeight="1">
      <c r="A30" s="77" t="s">
        <v>590</v>
      </c>
      <c r="B30" s="70">
        <v>50</v>
      </c>
      <c r="C30" s="70">
        <v>200</v>
      </c>
      <c r="D30" s="70">
        <v>31.3</v>
      </c>
      <c r="E30" s="70"/>
    </row>
    <row r="31" spans="1:5" ht="19.95" customHeight="1">
      <c r="A31" s="77" t="s">
        <v>1241</v>
      </c>
      <c r="B31" s="70">
        <v>1325</v>
      </c>
      <c r="C31" s="70">
        <v>2400</v>
      </c>
      <c r="D31" s="70">
        <v>156.30000000000001</v>
      </c>
      <c r="E31" s="70">
        <v>200</v>
      </c>
    </row>
    <row r="32" spans="1:5" ht="19.95" customHeight="1">
      <c r="A32" s="659" t="s">
        <v>1242</v>
      </c>
      <c r="B32" s="698">
        <v>1275</v>
      </c>
      <c r="C32" s="698">
        <v>2200</v>
      </c>
      <c r="D32" s="698">
        <v>156.30000000000001</v>
      </c>
      <c r="E32" s="698">
        <v>200</v>
      </c>
    </row>
    <row r="33" spans="1:10" ht="20.399999999999999" customHeight="1">
      <c r="A33" s="77" t="s">
        <v>890</v>
      </c>
      <c r="B33" s="70">
        <v>250</v>
      </c>
      <c r="C33" s="70">
        <v>300</v>
      </c>
      <c r="D33" s="70">
        <v>218.8</v>
      </c>
      <c r="E33" s="70">
        <v>600</v>
      </c>
      <c r="J33" s="27"/>
    </row>
    <row r="34" spans="1:10" ht="20.399999999999999" customHeight="1">
      <c r="A34" s="77" t="s">
        <v>607</v>
      </c>
      <c r="B34" s="70">
        <v>75</v>
      </c>
      <c r="C34" s="70">
        <v>200</v>
      </c>
      <c r="D34" s="70">
        <v>62.5</v>
      </c>
      <c r="E34" s="70">
        <v>400</v>
      </c>
    </row>
    <row r="35" spans="1:10" ht="34.950000000000003" customHeight="1">
      <c r="A35" s="94" t="s">
        <v>620</v>
      </c>
      <c r="B35" s="698">
        <v>100</v>
      </c>
      <c r="C35" s="698">
        <v>400</v>
      </c>
      <c r="D35" s="698">
        <v>600</v>
      </c>
      <c r="E35" s="698">
        <v>600</v>
      </c>
    </row>
    <row r="36" spans="1:10" ht="20.399999999999999" customHeight="1">
      <c r="A36" s="77" t="s">
        <v>1141</v>
      </c>
      <c r="B36" s="70">
        <v>1225</v>
      </c>
      <c r="C36" s="70">
        <v>1500</v>
      </c>
      <c r="D36" s="70">
        <v>750</v>
      </c>
      <c r="E36" s="70">
        <v>800</v>
      </c>
    </row>
    <row r="37" spans="1:10" ht="16.2" customHeight="1">
      <c r="A37" s="77" t="s">
        <v>1194</v>
      </c>
      <c r="B37" s="70">
        <v>0</v>
      </c>
      <c r="C37" s="70">
        <v>0</v>
      </c>
      <c r="D37" s="70">
        <v>0</v>
      </c>
      <c r="E37" s="70">
        <v>0</v>
      </c>
    </row>
    <row r="38" spans="1:10" ht="20.399999999999999" customHeight="1">
      <c r="A38" s="77" t="s">
        <v>985</v>
      </c>
      <c r="B38" s="70">
        <v>375</v>
      </c>
      <c r="C38" s="70">
        <v>100</v>
      </c>
      <c r="D38" s="70">
        <v>437.5</v>
      </c>
      <c r="E38" s="70">
        <v>200</v>
      </c>
    </row>
  </sheetData>
  <mergeCells count="9">
    <mergeCell ref="A21:A22"/>
    <mergeCell ref="B21:C21"/>
    <mergeCell ref="D21:E21"/>
    <mergeCell ref="A1:E1"/>
    <mergeCell ref="A2:E2"/>
    <mergeCell ref="A3:E3"/>
    <mergeCell ref="A18:E18"/>
    <mergeCell ref="A19:E19"/>
    <mergeCell ref="A20:E20"/>
  </mergeCells>
  <printOptions horizontalCentered="1"/>
  <pageMargins left="0.59055118110236227" right="0.59055118110236227" top="0.39370078740157483" bottom="0.78740157480314965" header="0" footer="0"/>
  <pageSetup paperSize="9" orientation="portrait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>
  <dimension ref="A1:C35"/>
  <sheetViews>
    <sheetView zoomScaleNormal="100" workbookViewId="0">
      <selection activeCell="C7" sqref="C7"/>
    </sheetView>
  </sheetViews>
  <sheetFormatPr defaultRowHeight="13.2"/>
  <cols>
    <col min="1" max="1" width="64.33203125" customWidth="1"/>
    <col min="2" max="2" width="13.33203125" customWidth="1"/>
    <col min="3" max="3" width="11.33203125" customWidth="1"/>
  </cols>
  <sheetData>
    <row r="1" spans="1:3" ht="19.2" customHeight="1">
      <c r="A1" s="1302" t="s">
        <v>1243</v>
      </c>
      <c r="B1" s="1302"/>
      <c r="C1" s="1302"/>
    </row>
    <row r="2" spans="1:3" ht="15.6">
      <c r="A2" s="71" t="s">
        <v>1055</v>
      </c>
      <c r="B2" s="492">
        <v>2019</v>
      </c>
      <c r="C2" s="492">
        <v>2020</v>
      </c>
    </row>
    <row r="3" spans="1:3" ht="22.2" customHeight="1">
      <c r="A3" s="661" t="s">
        <v>1244</v>
      </c>
      <c r="B3" s="699">
        <v>294.75</v>
      </c>
      <c r="C3" s="699">
        <v>306.75</v>
      </c>
    </row>
    <row r="4" spans="1:3" ht="22.2" customHeight="1">
      <c r="A4" s="661" t="s">
        <v>1245</v>
      </c>
      <c r="B4" s="699">
        <v>251</v>
      </c>
      <c r="C4" s="699">
        <v>255.25</v>
      </c>
    </row>
    <row r="5" spans="1:3" ht="31.2">
      <c r="A5" s="661" t="s">
        <v>1246</v>
      </c>
      <c r="B5" s="71">
        <v>229</v>
      </c>
      <c r="C5" s="71">
        <v>227</v>
      </c>
    </row>
    <row r="6" spans="1:3" ht="31.2">
      <c r="A6" s="661" t="s">
        <v>1247</v>
      </c>
      <c r="B6" s="71">
        <v>4.3</v>
      </c>
      <c r="C6" s="71">
        <v>4.2</v>
      </c>
    </row>
    <row r="7" spans="1:3" ht="22.2" customHeight="1">
      <c r="A7" s="661" t="s">
        <v>1248</v>
      </c>
      <c r="B7" s="700">
        <v>185</v>
      </c>
      <c r="C7" s="700">
        <v>191</v>
      </c>
    </row>
    <row r="8" spans="1:3" ht="31.2" customHeight="1">
      <c r="A8" s="701" t="s">
        <v>1249</v>
      </c>
      <c r="B8" s="700"/>
      <c r="C8" s="702"/>
    </row>
    <row r="9" spans="1:3" ht="22.2" customHeight="1">
      <c r="A9" s="703" t="s">
        <v>94</v>
      </c>
      <c r="B9" s="704">
        <v>7.9</v>
      </c>
      <c r="C9" s="704">
        <v>8.1</v>
      </c>
    </row>
    <row r="10" spans="1:3" ht="22.2" customHeight="1">
      <c r="A10" s="703" t="s">
        <v>1250</v>
      </c>
      <c r="B10" s="704">
        <v>8.24</v>
      </c>
      <c r="C10" s="705" t="s">
        <v>431</v>
      </c>
    </row>
    <row r="11" spans="1:3" ht="22.2" customHeight="1">
      <c r="A11" s="703" t="s">
        <v>232</v>
      </c>
      <c r="B11" s="704">
        <v>8.8800000000000008</v>
      </c>
      <c r="C11" s="705" t="s">
        <v>431</v>
      </c>
    </row>
    <row r="12" spans="1:3" ht="22.2" customHeight="1">
      <c r="A12" s="661" t="s">
        <v>1086</v>
      </c>
      <c r="B12" s="706">
        <v>6.6</v>
      </c>
      <c r="C12" s="704">
        <v>6.9</v>
      </c>
    </row>
    <row r="13" spans="1:3" ht="22.2" customHeight="1">
      <c r="A13" s="661" t="s">
        <v>1087</v>
      </c>
      <c r="B13" s="706">
        <v>271.39999999999998</v>
      </c>
      <c r="C13" s="706">
        <v>322</v>
      </c>
    </row>
    <row r="14" spans="1:3" ht="22.2" customHeight="1">
      <c r="A14" s="661" t="s">
        <v>1251</v>
      </c>
      <c r="B14" s="707">
        <v>172</v>
      </c>
      <c r="C14" s="707">
        <v>146</v>
      </c>
    </row>
    <row r="15" spans="1:3" ht="31.2">
      <c r="A15" s="661" t="s">
        <v>1252</v>
      </c>
      <c r="B15" s="707"/>
      <c r="C15" s="702"/>
    </row>
    <row r="16" spans="1:3" ht="22.2" customHeight="1">
      <c r="A16" s="703" t="s">
        <v>94</v>
      </c>
      <c r="B16" s="699">
        <v>7.33</v>
      </c>
      <c r="C16" s="699">
        <v>6.2</v>
      </c>
    </row>
    <row r="17" spans="1:3" ht="22.2" customHeight="1">
      <c r="A17" s="703" t="s">
        <v>1250</v>
      </c>
      <c r="B17" s="699">
        <v>7.1</v>
      </c>
      <c r="C17" s="705" t="s">
        <v>431</v>
      </c>
    </row>
    <row r="18" spans="1:3" ht="22.2" customHeight="1">
      <c r="A18" s="703" t="s">
        <v>232</v>
      </c>
      <c r="B18" s="699">
        <v>7.74</v>
      </c>
      <c r="C18" s="705" t="s">
        <v>431</v>
      </c>
    </row>
    <row r="19" spans="1:3" ht="22.2" customHeight="1">
      <c r="A19" s="661" t="s">
        <v>1086</v>
      </c>
      <c r="B19" s="708">
        <v>11.2</v>
      </c>
      <c r="C19" s="708">
        <v>9.9</v>
      </c>
    </row>
    <row r="20" spans="1:3" ht="22.2" customHeight="1">
      <c r="A20" s="661" t="s">
        <v>1087</v>
      </c>
      <c r="B20" s="706">
        <v>322.2</v>
      </c>
      <c r="C20" s="708">
        <v>305.5</v>
      </c>
    </row>
    <row r="21" spans="1:3" ht="22.2" customHeight="1">
      <c r="A21" s="661" t="s">
        <v>1253</v>
      </c>
      <c r="B21" s="706">
        <v>48.2</v>
      </c>
      <c r="C21" s="708">
        <v>43.3</v>
      </c>
    </row>
    <row r="22" spans="1:3" ht="22.2" customHeight="1">
      <c r="A22" s="661" t="s">
        <v>1254</v>
      </c>
      <c r="B22" s="709" t="s">
        <v>1255</v>
      </c>
      <c r="C22" s="709">
        <v>196</v>
      </c>
    </row>
    <row r="23" spans="1:3" ht="22.2" customHeight="1">
      <c r="A23" s="701" t="s">
        <v>1256</v>
      </c>
      <c r="B23" s="709"/>
      <c r="C23" s="702"/>
    </row>
    <row r="24" spans="1:3" ht="22.2" customHeight="1">
      <c r="A24" s="703" t="s">
        <v>94</v>
      </c>
      <c r="B24" s="710" t="s">
        <v>1257</v>
      </c>
      <c r="C24" s="710">
        <v>4.5</v>
      </c>
    </row>
    <row r="25" spans="1:3" ht="22.2" customHeight="1">
      <c r="A25" s="703" t="s">
        <v>1250</v>
      </c>
      <c r="B25" s="711">
        <v>4.67</v>
      </c>
      <c r="C25" s="705" t="s">
        <v>431</v>
      </c>
    </row>
    <row r="26" spans="1:3" ht="22.2" customHeight="1">
      <c r="A26" s="703" t="s">
        <v>232</v>
      </c>
      <c r="B26" s="711">
        <v>5.44</v>
      </c>
      <c r="C26" s="705" t="s">
        <v>431</v>
      </c>
    </row>
    <row r="27" spans="1:3" ht="22.2" customHeight="1">
      <c r="A27" s="661" t="s">
        <v>1086</v>
      </c>
      <c r="B27" s="712">
        <v>7.3</v>
      </c>
      <c r="C27" s="712">
        <v>6</v>
      </c>
    </row>
    <row r="28" spans="1:3" ht="22.2" customHeight="1">
      <c r="A28" s="661" t="s">
        <v>1087</v>
      </c>
      <c r="B28" s="706">
        <v>313.60000000000002</v>
      </c>
      <c r="C28" s="706">
        <v>314.60000000000002</v>
      </c>
    </row>
    <row r="29" spans="1:3" ht="22.2" customHeight="1">
      <c r="A29" s="661" t="s">
        <v>1258</v>
      </c>
      <c r="B29" s="708">
        <v>5.3</v>
      </c>
      <c r="C29" s="708">
        <v>4.4000000000000004</v>
      </c>
    </row>
    <row r="30" spans="1:3" ht="22.2" customHeight="1">
      <c r="A30" s="661" t="s">
        <v>1259</v>
      </c>
      <c r="B30" s="708">
        <v>1.04</v>
      </c>
      <c r="C30" s="708">
        <v>0.73</v>
      </c>
    </row>
    <row r="31" spans="1:3" ht="22.2" customHeight="1">
      <c r="A31" s="661" t="s">
        <v>1260</v>
      </c>
      <c r="B31" s="713">
        <v>552181</v>
      </c>
      <c r="C31" s="713">
        <v>393293</v>
      </c>
    </row>
    <row r="32" spans="1:3" ht="22.2" customHeight="1">
      <c r="A32" s="661" t="s">
        <v>1261</v>
      </c>
      <c r="B32" s="707">
        <v>49</v>
      </c>
      <c r="C32" s="707">
        <v>47</v>
      </c>
    </row>
    <row r="33" spans="1:3" ht="22.2" customHeight="1">
      <c r="A33" s="661" t="s">
        <v>1086</v>
      </c>
      <c r="B33" s="708">
        <v>14.9</v>
      </c>
      <c r="C33" s="708">
        <v>19.8</v>
      </c>
    </row>
    <row r="34" spans="1:3" ht="22.2" customHeight="1">
      <c r="A34" s="661" t="s">
        <v>1087</v>
      </c>
      <c r="B34" s="708">
        <v>332.8</v>
      </c>
      <c r="C34" s="708">
        <v>332.6</v>
      </c>
    </row>
    <row r="35" spans="1:3" ht="22.2" customHeight="1">
      <c r="A35" s="661" t="s">
        <v>1262</v>
      </c>
      <c r="B35" s="707">
        <v>23</v>
      </c>
      <c r="C35" s="707">
        <v>22</v>
      </c>
    </row>
  </sheetData>
  <mergeCells count="1">
    <mergeCell ref="A1:C1"/>
  </mergeCells>
  <printOptions horizontalCentered="1"/>
  <pageMargins left="0.59055118110236227" right="0.59055118110236227" top="0.39370078740157483" bottom="0.78740157480314965" header="0" footer="0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>
  <dimension ref="A1:F22"/>
  <sheetViews>
    <sheetView zoomScaleNormal="100" workbookViewId="0">
      <selection activeCell="A11" sqref="A11:D11"/>
    </sheetView>
  </sheetViews>
  <sheetFormatPr defaultRowHeight="13.2"/>
  <cols>
    <col min="1" max="1" width="17.5546875" customWidth="1"/>
    <col min="4" max="4" width="31.6640625" customWidth="1"/>
    <col min="5" max="5" width="9.33203125" customWidth="1"/>
  </cols>
  <sheetData>
    <row r="1" spans="1:6" ht="38.4" customHeight="1">
      <c r="A1" s="1132" t="s">
        <v>1263</v>
      </c>
      <c r="B1" s="1132"/>
      <c r="C1" s="1132"/>
      <c r="D1" s="1132"/>
      <c r="E1" s="1132"/>
      <c r="F1" s="1132"/>
    </row>
    <row r="2" spans="1:6" ht="13.2" customHeight="1">
      <c r="A2" s="1304" t="s">
        <v>683</v>
      </c>
      <c r="B2" s="1305"/>
      <c r="C2" s="1305"/>
      <c r="D2" s="1306"/>
      <c r="E2" s="714">
        <v>2019</v>
      </c>
      <c r="F2" s="714">
        <v>2020</v>
      </c>
    </row>
    <row r="3" spans="1:6" ht="36.6" customHeight="1">
      <c r="A3" s="1307" t="s">
        <v>1264</v>
      </c>
      <c r="B3" s="1307"/>
      <c r="C3" s="1307"/>
      <c r="D3" s="1307"/>
      <c r="E3" s="332">
        <v>9097</v>
      </c>
      <c r="F3" s="332">
        <v>9070</v>
      </c>
    </row>
    <row r="4" spans="1:6" ht="36.6" customHeight="1">
      <c r="A4" s="1308" t="s">
        <v>1265</v>
      </c>
      <c r="B4" s="1308"/>
      <c r="C4" s="1308"/>
      <c r="D4" s="1308"/>
      <c r="E4" s="331">
        <v>1955</v>
      </c>
      <c r="F4" s="331">
        <v>1525</v>
      </c>
    </row>
    <row r="5" spans="1:6" ht="36.6" customHeight="1">
      <c r="A5" s="1307" t="s">
        <v>1266</v>
      </c>
      <c r="B5" s="1307"/>
      <c r="C5" s="1307"/>
      <c r="D5" s="1307"/>
      <c r="E5" s="332">
        <v>21.5</v>
      </c>
      <c r="F5" s="332">
        <v>16.8</v>
      </c>
    </row>
    <row r="6" spans="1:6" ht="36.6" customHeight="1">
      <c r="A6" s="1308" t="s">
        <v>1267</v>
      </c>
      <c r="B6" s="1308"/>
      <c r="C6" s="1308"/>
      <c r="D6" s="1308"/>
      <c r="E6" s="331">
        <v>3191</v>
      </c>
      <c r="F6" s="331">
        <v>3096</v>
      </c>
    </row>
    <row r="7" spans="1:6" ht="36.6" customHeight="1">
      <c r="A7" s="1309" t="s">
        <v>1268</v>
      </c>
      <c r="B7" s="1310"/>
      <c r="C7" s="1310"/>
      <c r="D7" s="1311"/>
      <c r="E7" s="332">
        <v>350.7</v>
      </c>
      <c r="F7" s="332">
        <v>341.3</v>
      </c>
    </row>
    <row r="8" spans="1:6" ht="36.6" customHeight="1">
      <c r="A8" s="1312" t="s">
        <v>1269</v>
      </c>
      <c r="B8" s="1312"/>
      <c r="C8" s="1312"/>
      <c r="D8" s="1312"/>
      <c r="E8" s="331">
        <v>11253</v>
      </c>
      <c r="F8" s="331">
        <v>9332</v>
      </c>
    </row>
    <row r="9" spans="1:6" ht="36.6" customHeight="1">
      <c r="A9" s="1313" t="s">
        <v>1270</v>
      </c>
      <c r="B9" s="1314"/>
      <c r="C9" s="1314"/>
      <c r="D9" s="1315"/>
      <c r="E9" s="331">
        <v>6666</v>
      </c>
      <c r="F9" s="331">
        <v>7273</v>
      </c>
    </row>
    <row r="10" spans="1:6" ht="36.6" customHeight="1">
      <c r="A10" s="1316" t="s">
        <v>1271</v>
      </c>
      <c r="B10" s="1317"/>
      <c r="C10" s="1317"/>
      <c r="D10" s="1318"/>
      <c r="E10" s="332">
        <v>1.7</v>
      </c>
      <c r="F10" s="332">
        <v>1.3</v>
      </c>
    </row>
    <row r="11" spans="1:6" ht="36.6" customHeight="1">
      <c r="A11" s="1319" t="s">
        <v>1272</v>
      </c>
      <c r="B11" s="1320"/>
      <c r="C11" s="1320"/>
      <c r="D11" s="1321"/>
      <c r="E11" s="331">
        <v>11316</v>
      </c>
      <c r="F11" s="331">
        <v>8920</v>
      </c>
    </row>
    <row r="12" spans="1:6" ht="36.6" customHeight="1">
      <c r="A12" s="1303" t="s">
        <v>1273</v>
      </c>
      <c r="B12" s="1303"/>
      <c r="C12" s="1303"/>
      <c r="D12" s="1303"/>
      <c r="E12" s="331">
        <v>7169</v>
      </c>
      <c r="F12" s="331">
        <v>7567</v>
      </c>
    </row>
    <row r="13" spans="1:6" ht="36.6" customHeight="1">
      <c r="A13" s="1316" t="s">
        <v>1274</v>
      </c>
      <c r="B13" s="1317"/>
      <c r="C13" s="1317"/>
      <c r="D13" s="1318"/>
      <c r="E13" s="332">
        <v>1.6</v>
      </c>
      <c r="F13" s="332">
        <v>1.2</v>
      </c>
    </row>
    <row r="14" spans="1:6" ht="36.6" customHeight="1">
      <c r="A14" s="1303" t="s">
        <v>1275</v>
      </c>
      <c r="B14" s="1303"/>
      <c r="C14" s="1303"/>
      <c r="D14" s="1303"/>
      <c r="E14" s="331">
        <v>7756</v>
      </c>
      <c r="F14" s="331">
        <v>7544</v>
      </c>
    </row>
    <row r="15" spans="1:6" ht="36.6" customHeight="1">
      <c r="A15" s="1312" t="s">
        <v>1276</v>
      </c>
      <c r="B15" s="1312"/>
      <c r="C15" s="1312"/>
      <c r="D15" s="1312"/>
      <c r="E15" s="331">
        <v>7971</v>
      </c>
      <c r="F15" s="331">
        <v>8179</v>
      </c>
    </row>
    <row r="16" spans="1:6" ht="36.6" customHeight="1">
      <c r="A16" s="1323" t="s">
        <v>1277</v>
      </c>
      <c r="B16" s="1324"/>
      <c r="C16" s="1324"/>
      <c r="D16" s="1325"/>
      <c r="E16" s="332">
        <v>97.3</v>
      </c>
      <c r="F16" s="332">
        <v>92.2</v>
      </c>
    </row>
    <row r="17" spans="1:6" ht="36.6" customHeight="1">
      <c r="A17" s="1303" t="s">
        <v>1278</v>
      </c>
      <c r="B17" s="1303"/>
      <c r="C17" s="1303"/>
      <c r="D17" s="1303"/>
      <c r="E17" s="331">
        <v>609</v>
      </c>
      <c r="F17" s="331">
        <v>583</v>
      </c>
    </row>
    <row r="18" spans="1:6" ht="36.6" customHeight="1">
      <c r="A18" s="1313" t="s">
        <v>1279</v>
      </c>
      <c r="B18" s="1314"/>
      <c r="C18" s="1314"/>
      <c r="D18" s="1315"/>
      <c r="E18" s="331">
        <v>518</v>
      </c>
      <c r="F18" s="331">
        <v>538</v>
      </c>
    </row>
    <row r="19" spans="1:6" ht="36.6" customHeight="1">
      <c r="A19" s="1313" t="s">
        <v>1280</v>
      </c>
      <c r="B19" s="1314"/>
      <c r="C19" s="1314"/>
      <c r="D19" s="1315"/>
      <c r="E19" s="331">
        <v>67.400000000000006</v>
      </c>
      <c r="F19" s="331">
        <v>67.400000000000006</v>
      </c>
    </row>
    <row r="20" spans="1:6" ht="36.6" customHeight="1">
      <c r="A20" s="1322" t="s">
        <v>1281</v>
      </c>
      <c r="B20" s="1322"/>
      <c r="C20" s="1322"/>
      <c r="D20" s="1322"/>
      <c r="E20" s="332">
        <v>85.1</v>
      </c>
      <c r="F20" s="332">
        <v>92.3</v>
      </c>
    </row>
    <row r="21" spans="1:6" ht="36.6" customHeight="1">
      <c r="A21" s="1313" t="s">
        <v>1282</v>
      </c>
      <c r="B21" s="1314"/>
      <c r="C21" s="1314"/>
      <c r="D21" s="1315"/>
      <c r="E21" s="331">
        <v>3691</v>
      </c>
      <c r="F21" s="331">
        <v>2847</v>
      </c>
    </row>
    <row r="22" spans="1:6" ht="36.6" customHeight="1">
      <c r="A22" s="1316" t="s">
        <v>1283</v>
      </c>
      <c r="B22" s="1317"/>
      <c r="C22" s="1317"/>
      <c r="D22" s="1318"/>
      <c r="E22" s="332">
        <v>40.6</v>
      </c>
      <c r="F22" s="332">
        <v>31.4</v>
      </c>
    </row>
  </sheetData>
  <mergeCells count="22">
    <mergeCell ref="A19:D19"/>
    <mergeCell ref="A20:D20"/>
    <mergeCell ref="A21:D21"/>
    <mergeCell ref="A22:D22"/>
    <mergeCell ref="A13:D13"/>
    <mergeCell ref="A14:D14"/>
    <mergeCell ref="A15:D15"/>
    <mergeCell ref="A16:D16"/>
    <mergeCell ref="A17:D17"/>
    <mergeCell ref="A18:D18"/>
    <mergeCell ref="A12:D12"/>
    <mergeCell ref="A1:F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printOptions horizontalCentered="1"/>
  <pageMargins left="0.59055118110236227" right="0.59055118110236227" top="0.39370078740157483" bottom="0.78740157480314965" header="0" footer="0"/>
  <pageSetup paperSize="9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>
  <dimension ref="A2:E32"/>
  <sheetViews>
    <sheetView zoomScaleNormal="100" workbookViewId="0">
      <selection activeCell="A8" sqref="A8:C8"/>
    </sheetView>
  </sheetViews>
  <sheetFormatPr defaultRowHeight="13.2"/>
  <cols>
    <col min="1" max="1" width="48.5546875" customWidth="1"/>
    <col min="2" max="5" width="10.6640625" customWidth="1"/>
  </cols>
  <sheetData>
    <row r="2" spans="1:5" ht="14.4">
      <c r="A2" s="988" t="s">
        <v>1284</v>
      </c>
      <c r="B2" s="988"/>
      <c r="C2" s="988"/>
      <c r="D2" s="988"/>
      <c r="E2" s="988"/>
    </row>
    <row r="3" spans="1:5" ht="15.75" customHeight="1">
      <c r="A3" s="1328" t="s">
        <v>1285</v>
      </c>
      <c r="B3" s="1328"/>
      <c r="C3" s="1328"/>
      <c r="D3" s="1328"/>
      <c r="E3" s="1328"/>
    </row>
    <row r="5" spans="1:5" s="105" customFormat="1" ht="33" customHeight="1">
      <c r="A5" s="1030" t="s">
        <v>1286</v>
      </c>
      <c r="B5" s="1030">
        <v>2019</v>
      </c>
      <c r="C5" s="1030"/>
      <c r="D5" s="1030">
        <v>2020</v>
      </c>
      <c r="E5" s="1030"/>
    </row>
    <row r="6" spans="1:5" s="105" customFormat="1" ht="33" customHeight="1">
      <c r="A6" s="1030"/>
      <c r="B6" s="69" t="s">
        <v>764</v>
      </c>
      <c r="C6" s="218" t="s">
        <v>1094</v>
      </c>
      <c r="D6" s="69" t="s">
        <v>764</v>
      </c>
      <c r="E6" s="218" t="s">
        <v>1094</v>
      </c>
    </row>
    <row r="7" spans="1:5" ht="33" customHeight="1">
      <c r="A7" s="77" t="s">
        <v>1287</v>
      </c>
      <c r="B7" s="175">
        <v>8113</v>
      </c>
      <c r="C7" s="70">
        <v>100</v>
      </c>
      <c r="D7" s="175">
        <v>8522</v>
      </c>
      <c r="E7" s="70">
        <v>100</v>
      </c>
    </row>
    <row r="8" spans="1:5" ht="33" customHeight="1">
      <c r="A8" s="77" t="s">
        <v>1288</v>
      </c>
      <c r="B8" s="175">
        <v>7566</v>
      </c>
      <c r="C8" s="70">
        <v>93.3</v>
      </c>
      <c r="D8" s="175">
        <v>7915</v>
      </c>
      <c r="E8" s="70">
        <v>92.8</v>
      </c>
    </row>
    <row r="9" spans="1:5" ht="33" customHeight="1">
      <c r="A9" s="77" t="s">
        <v>1289</v>
      </c>
      <c r="B9" s="175">
        <v>249</v>
      </c>
      <c r="C9" s="70">
        <v>3.1</v>
      </c>
      <c r="D9" s="175">
        <v>264</v>
      </c>
      <c r="E9" s="70">
        <v>3.1</v>
      </c>
    </row>
    <row r="10" spans="1:5" ht="33" customHeight="1">
      <c r="A10" s="77" t="s">
        <v>1290</v>
      </c>
      <c r="B10" s="175">
        <v>252</v>
      </c>
      <c r="C10" s="70">
        <v>3.1</v>
      </c>
      <c r="D10" s="175">
        <v>300</v>
      </c>
      <c r="E10" s="70">
        <v>3.5</v>
      </c>
    </row>
    <row r="11" spans="1:5" ht="33" customHeight="1">
      <c r="A11" s="77" t="s">
        <v>1291</v>
      </c>
      <c r="B11" s="627" t="s">
        <v>303</v>
      </c>
      <c r="C11" s="627" t="s">
        <v>303</v>
      </c>
      <c r="D11" s="627" t="s">
        <v>303</v>
      </c>
      <c r="E11" s="627" t="s">
        <v>303</v>
      </c>
    </row>
    <row r="12" spans="1:5" ht="34.950000000000003" customHeight="1">
      <c r="A12" s="988" t="s">
        <v>1292</v>
      </c>
      <c r="B12" s="988"/>
      <c r="C12" s="988"/>
      <c r="D12" s="988"/>
      <c r="E12" s="988"/>
    </row>
    <row r="13" spans="1:5" ht="13.8">
      <c r="A13" s="1329" t="s">
        <v>1293</v>
      </c>
      <c r="B13" s="1329"/>
      <c r="C13" s="1329"/>
      <c r="D13" s="1329"/>
      <c r="E13" s="1329"/>
    </row>
    <row r="14" spans="1:5" ht="14.4">
      <c r="A14" s="1330" t="s">
        <v>1294</v>
      </c>
      <c r="B14" s="1330"/>
      <c r="C14" s="1330"/>
      <c r="D14" s="1330"/>
      <c r="E14" s="1330"/>
    </row>
    <row r="15" spans="1:5" s="105" customFormat="1" ht="19.95" customHeight="1">
      <c r="A15" s="1331" t="s">
        <v>1295</v>
      </c>
      <c r="B15" s="1030">
        <v>2019</v>
      </c>
      <c r="C15" s="1030"/>
      <c r="D15" s="1030">
        <v>2020</v>
      </c>
      <c r="E15" s="1030"/>
    </row>
    <row r="16" spans="1:5" s="105" customFormat="1" ht="52.2" customHeight="1">
      <c r="A16" s="1332"/>
      <c r="B16" s="69" t="s">
        <v>764</v>
      </c>
      <c r="C16" s="585" t="s">
        <v>1119</v>
      </c>
      <c r="D16" s="69" t="s">
        <v>764</v>
      </c>
      <c r="E16" s="585" t="s">
        <v>1119</v>
      </c>
    </row>
    <row r="17" spans="1:5" ht="27.6" customHeight="1">
      <c r="A17" s="694" t="s">
        <v>1296</v>
      </c>
      <c r="B17" s="69">
        <v>2948</v>
      </c>
      <c r="C17" s="70">
        <v>319.89999999999998</v>
      </c>
      <c r="D17" s="69">
        <v>2654</v>
      </c>
      <c r="E17" s="70">
        <v>289.2</v>
      </c>
    </row>
    <row r="18" spans="1:5" ht="27.6" customHeight="1">
      <c r="A18" s="94" t="s">
        <v>1297</v>
      </c>
      <c r="B18" s="69">
        <v>464</v>
      </c>
      <c r="C18" s="70">
        <v>50.3</v>
      </c>
      <c r="D18" s="69">
        <v>487</v>
      </c>
      <c r="E18" s="70">
        <v>53.1</v>
      </c>
    </row>
    <row r="19" spans="1:5" ht="27.6" customHeight="1">
      <c r="A19" s="94" t="s">
        <v>1298</v>
      </c>
      <c r="B19" s="69">
        <v>164</v>
      </c>
      <c r="C19" s="70">
        <v>17.8</v>
      </c>
      <c r="D19" s="69">
        <v>50</v>
      </c>
      <c r="E19" s="70">
        <v>5.4</v>
      </c>
    </row>
    <row r="20" spans="1:5" ht="27.6" customHeight="1">
      <c r="A20" s="77" t="s">
        <v>1299</v>
      </c>
      <c r="B20" s="69">
        <v>196</v>
      </c>
      <c r="C20" s="70">
        <v>21.3</v>
      </c>
      <c r="D20" s="69">
        <v>263</v>
      </c>
      <c r="E20" s="70">
        <v>28.7</v>
      </c>
    </row>
    <row r="21" spans="1:5" ht="27.6" customHeight="1">
      <c r="A21" s="77" t="s">
        <v>1300</v>
      </c>
      <c r="B21" s="715" t="s">
        <v>303</v>
      </c>
      <c r="C21" s="627" t="s">
        <v>303</v>
      </c>
      <c r="D21" s="87" t="s">
        <v>303</v>
      </c>
      <c r="E21" s="627" t="s">
        <v>303</v>
      </c>
    </row>
    <row r="22" spans="1:5" ht="27.6" customHeight="1">
      <c r="A22" s="77" t="s">
        <v>1301</v>
      </c>
      <c r="B22" s="69">
        <v>114</v>
      </c>
      <c r="C22" s="70">
        <v>12.4</v>
      </c>
      <c r="D22" s="69">
        <v>123</v>
      </c>
      <c r="E22" s="70">
        <v>13.4</v>
      </c>
    </row>
    <row r="23" spans="1:5" ht="27.6" customHeight="1">
      <c r="A23" s="716" t="s">
        <v>1302</v>
      </c>
      <c r="B23" s="69">
        <v>527</v>
      </c>
      <c r="C23" s="70">
        <v>57.2</v>
      </c>
      <c r="D23" s="69">
        <v>379</v>
      </c>
      <c r="E23" s="70">
        <v>41.3</v>
      </c>
    </row>
    <row r="24" spans="1:5" ht="27.6" customHeight="1">
      <c r="A24" s="716" t="s">
        <v>1303</v>
      </c>
      <c r="B24" s="69">
        <v>225</v>
      </c>
      <c r="C24" s="70">
        <v>24.4</v>
      </c>
      <c r="D24" s="69">
        <v>34</v>
      </c>
      <c r="E24" s="70">
        <v>3.7</v>
      </c>
    </row>
    <row r="25" spans="1:5" ht="27.6" customHeight="1">
      <c r="A25" s="717" t="s">
        <v>1304</v>
      </c>
      <c r="B25" s="69">
        <v>830</v>
      </c>
      <c r="C25" s="70">
        <v>90.1</v>
      </c>
      <c r="D25" s="69">
        <v>617</v>
      </c>
      <c r="E25" s="70">
        <v>67.2</v>
      </c>
    </row>
    <row r="26" spans="1:5" ht="27.6" customHeight="1">
      <c r="A26" s="716" t="s">
        <v>1305</v>
      </c>
      <c r="B26" s="69">
        <v>298</v>
      </c>
      <c r="C26" s="70">
        <v>32.299999999999997</v>
      </c>
      <c r="D26" s="69">
        <v>330</v>
      </c>
      <c r="E26" s="70">
        <v>35.9</v>
      </c>
    </row>
    <row r="27" spans="1:5" ht="27.6" customHeight="1">
      <c r="A27" s="717" t="s">
        <v>1306</v>
      </c>
      <c r="B27" s="69">
        <v>6</v>
      </c>
      <c r="C27" s="70">
        <v>0.7</v>
      </c>
      <c r="D27" s="69">
        <v>6</v>
      </c>
      <c r="E27" s="70">
        <v>0.7</v>
      </c>
    </row>
    <row r="29" spans="1:5" ht="15.6">
      <c r="A29" s="717" t="s">
        <v>1307</v>
      </c>
      <c r="B29" s="1326">
        <v>9216</v>
      </c>
      <c r="C29" s="1327"/>
      <c r="D29" s="1326">
        <v>9178</v>
      </c>
      <c r="E29" s="1327"/>
    </row>
    <row r="30" spans="1:5" ht="43.2" customHeight="1">
      <c r="A30" s="718" t="s">
        <v>1308</v>
      </c>
      <c r="B30" s="643">
        <v>624</v>
      </c>
      <c r="C30" s="151">
        <v>67.7</v>
      </c>
      <c r="D30" s="643">
        <v>622</v>
      </c>
      <c r="E30" s="151">
        <v>67.7</v>
      </c>
    </row>
    <row r="32" spans="1:5">
      <c r="A32" s="719"/>
    </row>
  </sheetData>
  <mergeCells count="13">
    <mergeCell ref="B29:C29"/>
    <mergeCell ref="D29:E29"/>
    <mergeCell ref="A2:E2"/>
    <mergeCell ref="A3:E3"/>
    <mergeCell ref="A5:A6"/>
    <mergeCell ref="B5:C5"/>
    <mergeCell ref="D5:E5"/>
    <mergeCell ref="A12:E12"/>
    <mergeCell ref="A13:E13"/>
    <mergeCell ref="A14:E14"/>
    <mergeCell ref="A15:A16"/>
    <mergeCell ref="B15:C15"/>
    <mergeCell ref="D15:E15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>
  <dimension ref="A1:M26"/>
  <sheetViews>
    <sheetView topLeftCell="A7" zoomScaleNormal="100" workbookViewId="0">
      <selection activeCell="F26" sqref="F26:G26"/>
    </sheetView>
  </sheetViews>
  <sheetFormatPr defaultColWidth="9.109375" defaultRowHeight="15.6"/>
  <cols>
    <col min="1" max="1" width="18.5546875" style="491" customWidth="1"/>
    <col min="2" max="2" width="8.6640625" style="491" customWidth="1"/>
    <col min="3" max="3" width="8.33203125" style="491" customWidth="1"/>
    <col min="4" max="4" width="7.88671875" style="491" customWidth="1"/>
    <col min="5" max="5" width="8.6640625" style="491" customWidth="1"/>
    <col min="6" max="13" width="9.44140625" style="491" customWidth="1"/>
    <col min="14" max="16384" width="9.109375" style="491"/>
  </cols>
  <sheetData>
    <row r="1" spans="1:13" ht="15" customHeight="1">
      <c r="A1" s="1124" t="s">
        <v>1309</v>
      </c>
      <c r="B1" s="1124"/>
      <c r="C1" s="1124"/>
      <c r="D1" s="1124"/>
      <c r="E1" s="1124"/>
      <c r="F1" s="1124"/>
      <c r="G1" s="1124"/>
      <c r="H1" s="1124"/>
      <c r="I1" s="1124"/>
      <c r="J1" s="1124"/>
      <c r="K1" s="1124"/>
      <c r="L1" s="1124"/>
      <c r="M1" s="1124"/>
    </row>
    <row r="2" spans="1:13" ht="15" customHeight="1">
      <c r="A2" s="1124" t="s">
        <v>1310</v>
      </c>
      <c r="B2" s="1124"/>
      <c r="C2" s="1124"/>
      <c r="D2" s="1124"/>
      <c r="E2" s="1124"/>
      <c r="F2" s="1124"/>
      <c r="G2" s="1124"/>
      <c r="H2" s="1124"/>
      <c r="I2" s="1124"/>
      <c r="J2" s="1124"/>
      <c r="K2" s="1124"/>
      <c r="L2" s="1124"/>
      <c r="M2" s="1124"/>
    </row>
    <row r="3" spans="1:13" ht="15" customHeight="1">
      <c r="A3" s="1228" t="s">
        <v>1311</v>
      </c>
      <c r="B3" s="1228"/>
      <c r="C3" s="1228"/>
      <c r="D3" s="1228"/>
      <c r="E3" s="1228"/>
      <c r="F3" s="1228"/>
      <c r="G3" s="1228"/>
      <c r="H3" s="1228"/>
      <c r="I3" s="1228"/>
      <c r="J3" s="1228"/>
      <c r="K3" s="1228"/>
      <c r="L3" s="1228"/>
      <c r="M3" s="1228"/>
    </row>
    <row r="4" spans="1:13" ht="38.4" customHeight="1">
      <c r="A4" s="1111" t="s">
        <v>822</v>
      </c>
      <c r="B4" s="1234" t="s">
        <v>1307</v>
      </c>
      <c r="C4" s="1234"/>
      <c r="D4" s="1234" t="s">
        <v>1312</v>
      </c>
      <c r="E4" s="1234"/>
      <c r="F4" s="1234" t="s">
        <v>1313</v>
      </c>
      <c r="G4" s="1234"/>
      <c r="H4" s="1234" t="s">
        <v>1314</v>
      </c>
      <c r="I4" s="1234"/>
      <c r="J4" s="1234" t="s">
        <v>1315</v>
      </c>
      <c r="K4" s="1234"/>
      <c r="L4" s="990" t="s">
        <v>1316</v>
      </c>
      <c r="M4" s="990"/>
    </row>
    <row r="5" spans="1:13">
      <c r="A5" s="1111"/>
      <c r="B5" s="87">
        <v>2019</v>
      </c>
      <c r="C5" s="87">
        <v>2020</v>
      </c>
      <c r="D5" s="87">
        <v>2019</v>
      </c>
      <c r="E5" s="87">
        <v>2020</v>
      </c>
      <c r="F5" s="87">
        <v>2019</v>
      </c>
      <c r="G5" s="87">
        <v>2020</v>
      </c>
      <c r="H5" s="87">
        <v>2019</v>
      </c>
      <c r="I5" s="87">
        <v>2020</v>
      </c>
      <c r="J5" s="87">
        <v>2019</v>
      </c>
      <c r="K5" s="87">
        <v>2020</v>
      </c>
      <c r="L5" s="87">
        <v>2019</v>
      </c>
      <c r="M5" s="87">
        <v>2020</v>
      </c>
    </row>
    <row r="6" spans="1:13" ht="25.95" customHeight="1">
      <c r="A6" s="694" t="s">
        <v>1317</v>
      </c>
      <c r="B6" s="69">
        <v>9216</v>
      </c>
      <c r="C6" s="69">
        <v>9178</v>
      </c>
      <c r="D6" s="69">
        <v>23</v>
      </c>
      <c r="E6" s="69">
        <v>19</v>
      </c>
      <c r="F6" s="69">
        <v>14</v>
      </c>
      <c r="G6" s="69">
        <v>13</v>
      </c>
      <c r="H6" s="69">
        <v>4</v>
      </c>
      <c r="I6" s="69">
        <v>6</v>
      </c>
      <c r="J6" s="69">
        <v>46</v>
      </c>
      <c r="K6" s="69">
        <v>48</v>
      </c>
      <c r="L6" s="69">
        <v>43</v>
      </c>
      <c r="M6" s="69">
        <v>45</v>
      </c>
    </row>
    <row r="7" spans="1:13" ht="21.6" customHeight="1">
      <c r="A7" s="720" t="s">
        <v>1318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</row>
    <row r="8" spans="1:13" ht="18" customHeight="1">
      <c r="A8" s="694" t="s">
        <v>1319</v>
      </c>
      <c r="B8" s="69">
        <v>21</v>
      </c>
      <c r="C8" s="69">
        <v>25</v>
      </c>
      <c r="D8" s="69">
        <v>9</v>
      </c>
      <c r="E8" s="69">
        <v>14</v>
      </c>
      <c r="F8" s="69">
        <v>5</v>
      </c>
      <c r="G8" s="69">
        <v>8</v>
      </c>
      <c r="H8" s="69">
        <v>1</v>
      </c>
      <c r="I8" s="69">
        <v>4</v>
      </c>
      <c r="J8" s="69">
        <v>7</v>
      </c>
      <c r="K8" s="69">
        <v>9</v>
      </c>
      <c r="L8" s="69">
        <v>6</v>
      </c>
      <c r="M8" s="69">
        <v>9</v>
      </c>
    </row>
    <row r="9" spans="1:13" ht="18" customHeight="1">
      <c r="A9" s="694" t="s">
        <v>1320</v>
      </c>
      <c r="B9" s="69">
        <v>31</v>
      </c>
      <c r="C9" s="69">
        <v>22</v>
      </c>
      <c r="D9" s="69">
        <v>8</v>
      </c>
      <c r="E9" s="69">
        <v>2</v>
      </c>
      <c r="F9" s="69">
        <v>4</v>
      </c>
      <c r="G9" s="69">
        <v>2</v>
      </c>
      <c r="H9" s="69">
        <v>2</v>
      </c>
      <c r="I9" s="69"/>
      <c r="J9" s="69">
        <v>5</v>
      </c>
      <c r="K9" s="69">
        <v>3</v>
      </c>
      <c r="L9" s="69">
        <v>5</v>
      </c>
      <c r="M9" s="69">
        <v>3</v>
      </c>
    </row>
    <row r="10" spans="1:13" ht="18" customHeight="1">
      <c r="A10" s="694" t="s">
        <v>1321</v>
      </c>
      <c r="B10" s="69">
        <v>69</v>
      </c>
      <c r="C10" s="69">
        <v>65</v>
      </c>
      <c r="D10" s="87" t="s">
        <v>303</v>
      </c>
      <c r="E10" s="69">
        <v>2</v>
      </c>
      <c r="F10" s="87" t="s">
        <v>303</v>
      </c>
      <c r="G10" s="69">
        <v>2</v>
      </c>
      <c r="H10" s="87" t="s">
        <v>303</v>
      </c>
      <c r="I10" s="69">
        <v>2</v>
      </c>
      <c r="J10" s="69">
        <v>7</v>
      </c>
      <c r="K10" s="69">
        <v>10</v>
      </c>
      <c r="L10" s="69">
        <v>6</v>
      </c>
      <c r="M10" s="69">
        <v>8</v>
      </c>
    </row>
    <row r="11" spans="1:13" ht="18" customHeight="1">
      <c r="A11" s="694" t="s">
        <v>1322</v>
      </c>
      <c r="B11" s="69">
        <v>126</v>
      </c>
      <c r="C11" s="69">
        <v>111</v>
      </c>
      <c r="D11" s="69">
        <v>2</v>
      </c>
      <c r="E11" s="87" t="s">
        <v>303</v>
      </c>
      <c r="F11" s="69">
        <v>2</v>
      </c>
      <c r="G11" s="87" t="s">
        <v>303</v>
      </c>
      <c r="H11" s="87" t="s">
        <v>303</v>
      </c>
      <c r="I11" s="87" t="s">
        <v>303</v>
      </c>
      <c r="J11" s="69">
        <v>4</v>
      </c>
      <c r="K11" s="69">
        <v>8</v>
      </c>
      <c r="L11" s="69">
        <v>4</v>
      </c>
      <c r="M11" s="69">
        <v>8</v>
      </c>
    </row>
    <row r="12" spans="1:13" ht="18" customHeight="1">
      <c r="A12" s="694" t="s">
        <v>1323</v>
      </c>
      <c r="B12" s="69">
        <v>379</v>
      </c>
      <c r="C12" s="69">
        <v>334</v>
      </c>
      <c r="D12" s="69">
        <v>1</v>
      </c>
      <c r="E12" s="69">
        <v>1</v>
      </c>
      <c r="F12" s="69">
        <v>1</v>
      </c>
      <c r="G12" s="69">
        <v>1</v>
      </c>
      <c r="H12" s="87" t="s">
        <v>303</v>
      </c>
      <c r="I12" s="87" t="s">
        <v>303</v>
      </c>
      <c r="J12" s="69">
        <v>8</v>
      </c>
      <c r="K12" s="69">
        <v>7</v>
      </c>
      <c r="L12" s="69">
        <v>7</v>
      </c>
      <c r="M12" s="69">
        <v>6</v>
      </c>
    </row>
    <row r="13" spans="1:13" ht="18" customHeight="1">
      <c r="A13" s="694" t="s">
        <v>1324</v>
      </c>
      <c r="B13" s="69">
        <v>1466</v>
      </c>
      <c r="C13" s="69">
        <v>1357</v>
      </c>
      <c r="D13" s="69">
        <v>1</v>
      </c>
      <c r="E13" s="87" t="s">
        <v>303</v>
      </c>
      <c r="F13" s="69">
        <v>1</v>
      </c>
      <c r="G13" s="87" t="s">
        <v>303</v>
      </c>
      <c r="H13" s="87" t="s">
        <v>303</v>
      </c>
      <c r="I13" s="87" t="s">
        <v>303</v>
      </c>
      <c r="J13" s="69">
        <v>6</v>
      </c>
      <c r="K13" s="69">
        <v>6</v>
      </c>
      <c r="L13" s="69">
        <v>6</v>
      </c>
      <c r="M13" s="69">
        <v>6</v>
      </c>
    </row>
    <row r="14" spans="1:13" ht="18" customHeight="1">
      <c r="A14" s="694" t="s">
        <v>1325</v>
      </c>
      <c r="B14" s="69">
        <v>3403</v>
      </c>
      <c r="C14" s="69">
        <v>3399</v>
      </c>
      <c r="D14" s="69">
        <v>1</v>
      </c>
      <c r="E14" s="87" t="s">
        <v>303</v>
      </c>
      <c r="F14" s="69">
        <v>1</v>
      </c>
      <c r="G14" s="87" t="s">
        <v>303</v>
      </c>
      <c r="H14" s="69">
        <v>1</v>
      </c>
      <c r="I14" s="87" t="s">
        <v>303</v>
      </c>
      <c r="J14" s="69">
        <v>7</v>
      </c>
      <c r="K14" s="69">
        <v>3</v>
      </c>
      <c r="L14" s="69">
        <v>7</v>
      </c>
      <c r="M14" s="69">
        <v>3</v>
      </c>
    </row>
    <row r="15" spans="1:13" ht="18" customHeight="1">
      <c r="A15" s="694" t="s">
        <v>1326</v>
      </c>
      <c r="B15" s="69">
        <v>2854</v>
      </c>
      <c r="C15" s="69">
        <v>2797</v>
      </c>
      <c r="D15" s="87" t="s">
        <v>303</v>
      </c>
      <c r="E15" s="87" t="s">
        <v>303</v>
      </c>
      <c r="F15" s="87" t="s">
        <v>303</v>
      </c>
      <c r="G15" s="87" t="s">
        <v>303</v>
      </c>
      <c r="H15" s="87" t="s">
        <v>303</v>
      </c>
      <c r="I15" s="87" t="s">
        <v>303</v>
      </c>
      <c r="J15" s="69">
        <v>2</v>
      </c>
      <c r="K15" s="69">
        <v>1</v>
      </c>
      <c r="L15" s="69">
        <v>2</v>
      </c>
      <c r="M15" s="69">
        <v>1</v>
      </c>
    </row>
    <row r="16" spans="1:13" ht="18" customHeight="1">
      <c r="A16" s="694" t="s">
        <v>1327</v>
      </c>
      <c r="B16" s="69">
        <v>867</v>
      </c>
      <c r="C16" s="69">
        <v>1068</v>
      </c>
      <c r="D16" s="69">
        <v>1</v>
      </c>
      <c r="E16" s="87" t="s">
        <v>303</v>
      </c>
      <c r="F16" s="87" t="s">
        <v>303</v>
      </c>
      <c r="G16" s="87" t="s">
        <v>303</v>
      </c>
      <c r="H16" s="87" t="s">
        <v>303</v>
      </c>
      <c r="I16" s="87" t="s">
        <v>303</v>
      </c>
      <c r="J16" s="87" t="s">
        <v>303</v>
      </c>
      <c r="K16" s="69">
        <v>1</v>
      </c>
      <c r="L16" s="87" t="s">
        <v>303</v>
      </c>
      <c r="M16" s="69">
        <v>1</v>
      </c>
    </row>
    <row r="17" spans="1:13" ht="38.4" customHeight="1">
      <c r="A17" s="721" t="s">
        <v>1328</v>
      </c>
      <c r="B17" s="69">
        <v>590</v>
      </c>
      <c r="C17" s="69">
        <v>583</v>
      </c>
      <c r="D17" s="69">
        <v>20</v>
      </c>
      <c r="E17" s="69">
        <v>19</v>
      </c>
      <c r="F17" s="69">
        <v>12</v>
      </c>
      <c r="G17" s="69">
        <v>13</v>
      </c>
      <c r="H17" s="69">
        <v>3</v>
      </c>
      <c r="I17" s="69">
        <v>6</v>
      </c>
      <c r="J17" s="69">
        <v>34</v>
      </c>
      <c r="K17" s="69">
        <v>39</v>
      </c>
      <c r="L17" s="69">
        <v>32</v>
      </c>
      <c r="M17" s="69">
        <v>36</v>
      </c>
    </row>
    <row r="18" spans="1:13" ht="9" customHeight="1">
      <c r="A18" s="722"/>
      <c r="B18" s="723"/>
      <c r="C18" s="723"/>
      <c r="D18" s="723"/>
      <c r="E18" s="723"/>
      <c r="F18" s="723"/>
      <c r="G18" s="723"/>
      <c r="H18" s="723"/>
      <c r="I18" s="723"/>
      <c r="J18" s="723"/>
      <c r="K18" s="723"/>
      <c r="L18" s="723"/>
      <c r="M18" s="723"/>
    </row>
    <row r="19" spans="1:13" ht="19.2" customHeight="1">
      <c r="A19" s="1333" t="s">
        <v>1329</v>
      </c>
      <c r="B19" s="1124"/>
      <c r="C19" s="1124"/>
      <c r="D19" s="1124"/>
      <c r="E19" s="1124"/>
      <c r="F19" s="1124"/>
      <c r="G19" s="1124"/>
      <c r="H19" s="1124"/>
      <c r="I19" s="1124"/>
      <c r="J19" s="1124"/>
      <c r="K19" s="1124"/>
      <c r="L19" s="1124"/>
      <c r="M19" s="1124"/>
    </row>
    <row r="20" spans="1:13" ht="19.95" customHeight="1">
      <c r="A20" s="1228" t="s">
        <v>1311</v>
      </c>
      <c r="B20" s="1228"/>
      <c r="C20" s="1228"/>
      <c r="D20" s="1228"/>
      <c r="E20" s="1228"/>
      <c r="F20" s="1228"/>
      <c r="G20" s="1228"/>
      <c r="H20" s="1228"/>
      <c r="I20" s="1228"/>
      <c r="J20" s="1228"/>
      <c r="K20" s="1228"/>
      <c r="L20" s="1228"/>
      <c r="M20" s="1228"/>
    </row>
    <row r="21" spans="1:13" ht="22.2" customHeight="1">
      <c r="A21" s="1026" t="s">
        <v>1330</v>
      </c>
      <c r="B21" s="1334"/>
      <c r="C21" s="1334"/>
      <c r="D21" s="1334"/>
      <c r="E21" s="1027"/>
      <c r="F21" s="1206" t="s">
        <v>1331</v>
      </c>
      <c r="G21" s="1207"/>
      <c r="H21" s="1207"/>
      <c r="I21" s="1207"/>
      <c r="J21" s="1207"/>
      <c r="K21" s="1207"/>
      <c r="L21" s="1207"/>
      <c r="M21" s="1208"/>
    </row>
    <row r="22" spans="1:13" ht="18.600000000000001" customHeight="1">
      <c r="A22" s="1273"/>
      <c r="B22" s="1335"/>
      <c r="C22" s="1335"/>
      <c r="D22" s="1335"/>
      <c r="E22" s="1336"/>
      <c r="F22" s="1131">
        <v>2019</v>
      </c>
      <c r="G22" s="1131"/>
      <c r="H22" s="1131"/>
      <c r="I22" s="1131"/>
      <c r="J22" s="1131">
        <v>2020</v>
      </c>
      <c r="K22" s="1131"/>
      <c r="L22" s="1131"/>
      <c r="M22" s="1131"/>
    </row>
    <row r="23" spans="1:13" ht="18.600000000000001" customHeight="1">
      <c r="A23" s="1028"/>
      <c r="B23" s="1337"/>
      <c r="C23" s="1337"/>
      <c r="D23" s="1337"/>
      <c r="E23" s="1029"/>
      <c r="F23" s="1111" t="s">
        <v>764</v>
      </c>
      <c r="G23" s="1111"/>
      <c r="H23" s="1111" t="s">
        <v>298</v>
      </c>
      <c r="I23" s="1111"/>
      <c r="J23" s="1111" t="s">
        <v>764</v>
      </c>
      <c r="K23" s="1111"/>
      <c r="L23" s="1111" t="s">
        <v>298</v>
      </c>
      <c r="M23" s="1111"/>
    </row>
    <row r="24" spans="1:13" ht="25.2" customHeight="1">
      <c r="A24" s="1338" t="s">
        <v>1307</v>
      </c>
      <c r="B24" s="1338"/>
      <c r="C24" s="1338"/>
      <c r="D24" s="1338"/>
      <c r="E24" s="1338"/>
      <c r="F24" s="1206">
        <v>9216</v>
      </c>
      <c r="G24" s="1207"/>
      <c r="H24" s="1207"/>
      <c r="I24" s="1208"/>
      <c r="J24" s="1206">
        <v>9178</v>
      </c>
      <c r="K24" s="1207"/>
      <c r="L24" s="1207"/>
      <c r="M24" s="1208"/>
    </row>
    <row r="25" spans="1:13" ht="33" customHeight="1">
      <c r="A25" s="1339" t="s">
        <v>1332</v>
      </c>
      <c r="B25" s="1339"/>
      <c r="C25" s="1339"/>
      <c r="D25" s="1339"/>
      <c r="E25" s="1339"/>
      <c r="F25" s="1206">
        <v>8197</v>
      </c>
      <c r="G25" s="1208"/>
      <c r="H25" s="1206">
        <v>88.9</v>
      </c>
      <c r="I25" s="1208"/>
      <c r="J25" s="1206">
        <v>8027</v>
      </c>
      <c r="K25" s="1208"/>
      <c r="L25" s="1206">
        <v>87.4</v>
      </c>
      <c r="M25" s="1208"/>
    </row>
    <row r="26" spans="1:13" ht="30" customHeight="1">
      <c r="A26" s="1339" t="s">
        <v>1333</v>
      </c>
      <c r="B26" s="1339"/>
      <c r="C26" s="1339"/>
      <c r="D26" s="1339"/>
      <c r="E26" s="1339"/>
      <c r="F26" s="1206">
        <v>8626</v>
      </c>
      <c r="G26" s="1208"/>
      <c r="H26" s="1206">
        <v>93.6</v>
      </c>
      <c r="I26" s="1208"/>
      <c r="J26" s="1206">
        <v>8027</v>
      </c>
      <c r="K26" s="1208"/>
      <c r="L26" s="1206">
        <v>87.4</v>
      </c>
      <c r="M26" s="1208"/>
    </row>
  </sheetData>
  <mergeCells count="33">
    <mergeCell ref="A26:E26"/>
    <mergeCell ref="F26:G26"/>
    <mergeCell ref="H26:I26"/>
    <mergeCell ref="J26:K26"/>
    <mergeCell ref="L26:M26"/>
    <mergeCell ref="A24:E24"/>
    <mergeCell ref="F24:I24"/>
    <mergeCell ref="J24:M24"/>
    <mergeCell ref="A25:E25"/>
    <mergeCell ref="F25:G25"/>
    <mergeCell ref="H25:I25"/>
    <mergeCell ref="J25:K25"/>
    <mergeCell ref="L25:M25"/>
    <mergeCell ref="A19:M19"/>
    <mergeCell ref="A20:M20"/>
    <mergeCell ref="A21:E23"/>
    <mergeCell ref="F21:M21"/>
    <mergeCell ref="F22:I22"/>
    <mergeCell ref="J22:M22"/>
    <mergeCell ref="F23:G23"/>
    <mergeCell ref="H23:I23"/>
    <mergeCell ref="J23:K23"/>
    <mergeCell ref="L23:M23"/>
    <mergeCell ref="A1:M1"/>
    <mergeCell ref="A2:M2"/>
    <mergeCell ref="A3:M3"/>
    <mergeCell ref="A4:A5"/>
    <mergeCell ref="B4:C4"/>
    <mergeCell ref="D4:E4"/>
    <mergeCell ref="F4:G4"/>
    <mergeCell ref="H4:I4"/>
    <mergeCell ref="J4:K4"/>
    <mergeCell ref="L4:M4"/>
  </mergeCells>
  <printOptions horizontalCentered="1"/>
  <pageMargins left="0.59055118110236215" right="0.59055118110236215" top="0.39370078740157483" bottom="0.78740157480314965" header="0" footer="0"/>
  <pageSetup paperSize="9" orientation="landscape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>
  <dimension ref="A1:C30"/>
  <sheetViews>
    <sheetView topLeftCell="A10" zoomScaleNormal="100" workbookViewId="0">
      <selection activeCell="A20" sqref="A20"/>
    </sheetView>
  </sheetViews>
  <sheetFormatPr defaultColWidth="8.88671875" defaultRowHeight="14.4"/>
  <cols>
    <col min="1" max="1" width="71.6640625" style="977" customWidth="1"/>
    <col min="2" max="16384" width="8.88671875" style="977"/>
  </cols>
  <sheetData>
    <row r="1" spans="1:3">
      <c r="A1" s="1146" t="s">
        <v>1334</v>
      </c>
      <c r="B1" s="1146"/>
      <c r="C1" s="1146"/>
    </row>
    <row r="2" spans="1:3">
      <c r="A2" s="1135" t="s">
        <v>1335</v>
      </c>
      <c r="B2" s="1135"/>
      <c r="C2" s="1135"/>
    </row>
    <row r="3" spans="1:3">
      <c r="A3" s="1340" t="s">
        <v>1336</v>
      </c>
      <c r="B3" s="1340"/>
      <c r="C3" s="1340"/>
    </row>
    <row r="4" spans="1:3" ht="15.6">
      <c r="A4" s="971" t="s">
        <v>1055</v>
      </c>
      <c r="B4" s="725">
        <v>2019</v>
      </c>
      <c r="C4" s="725">
        <v>2020</v>
      </c>
    </row>
    <row r="5" spans="1:3" ht="35.4" customHeight="1">
      <c r="A5" s="726" t="s">
        <v>1337</v>
      </c>
      <c r="B5" s="727">
        <v>3974</v>
      </c>
      <c r="C5" s="727">
        <v>3105</v>
      </c>
    </row>
    <row r="6" spans="1:3" ht="35.4" customHeight="1">
      <c r="A6" s="364" t="s">
        <v>1338</v>
      </c>
      <c r="B6" s="727">
        <v>3691</v>
      </c>
      <c r="C6" s="727">
        <v>2847</v>
      </c>
    </row>
    <row r="7" spans="1:3" ht="35.4" customHeight="1">
      <c r="A7" s="364" t="s">
        <v>1339</v>
      </c>
      <c r="B7" s="728">
        <v>15.7</v>
      </c>
      <c r="C7" s="728">
        <v>12.1</v>
      </c>
    </row>
    <row r="8" spans="1:3" ht="35.4" customHeight="1">
      <c r="A8" s="729" t="s">
        <v>1340</v>
      </c>
      <c r="B8" s="730">
        <v>32</v>
      </c>
      <c r="C8" s="730">
        <v>21</v>
      </c>
    </row>
    <row r="9" spans="1:3" ht="31.95" customHeight="1">
      <c r="A9" s="731" t="s">
        <v>1341</v>
      </c>
      <c r="B9" s="730">
        <v>163</v>
      </c>
      <c r="C9" s="730">
        <v>330</v>
      </c>
    </row>
    <row r="10" spans="1:3" ht="32.4" customHeight="1">
      <c r="A10" s="732" t="s">
        <v>1342</v>
      </c>
      <c r="B10" s="733">
        <v>4.4000000000000004</v>
      </c>
      <c r="C10" s="733">
        <v>0.1</v>
      </c>
    </row>
    <row r="11" spans="1:3" ht="29.4" customHeight="1">
      <c r="A11" s="731" t="s">
        <v>1343</v>
      </c>
      <c r="B11" s="730">
        <v>17</v>
      </c>
      <c r="C11" s="730">
        <v>30</v>
      </c>
    </row>
    <row r="12" spans="1:3" ht="29.4" customHeight="1">
      <c r="A12" s="734" t="s">
        <v>1344</v>
      </c>
      <c r="B12" s="735">
        <v>568</v>
      </c>
      <c r="C12" s="735">
        <v>534</v>
      </c>
    </row>
    <row r="13" spans="1:3" ht="32.4" customHeight="1">
      <c r="A13" s="736" t="s">
        <v>1345</v>
      </c>
      <c r="B13" s="730">
        <v>997</v>
      </c>
      <c r="C13" s="730">
        <v>885</v>
      </c>
    </row>
    <row r="14" spans="1:3" ht="35.4" customHeight="1">
      <c r="A14" s="737" t="s">
        <v>1346</v>
      </c>
      <c r="B14" s="735">
        <v>1922</v>
      </c>
      <c r="C14" s="738">
        <v>1428</v>
      </c>
    </row>
    <row r="15" spans="1:3" ht="31.2" customHeight="1">
      <c r="A15" s="731" t="s">
        <v>1347</v>
      </c>
      <c r="B15" s="739">
        <v>8.3000000000000007</v>
      </c>
      <c r="C15" s="740">
        <v>6</v>
      </c>
    </row>
    <row r="16" spans="1:3" ht="29.4" customHeight="1">
      <c r="A16" s="741" t="s">
        <v>1348</v>
      </c>
      <c r="B16" s="738">
        <v>15</v>
      </c>
      <c r="C16" s="738">
        <v>38</v>
      </c>
    </row>
    <row r="17" spans="1:3" ht="31.95" customHeight="1">
      <c r="A17" s="737" t="s">
        <v>1349</v>
      </c>
      <c r="B17" s="742" t="s">
        <v>303</v>
      </c>
      <c r="C17" s="742" t="s">
        <v>303</v>
      </c>
    </row>
    <row r="18" spans="1:3" ht="30" customHeight="1">
      <c r="A18" s="737" t="s">
        <v>1350</v>
      </c>
      <c r="B18" s="743">
        <v>77</v>
      </c>
      <c r="C18" s="742" t="s">
        <v>303</v>
      </c>
    </row>
    <row r="19" spans="1:3" ht="31.95" customHeight="1">
      <c r="A19" s="737" t="s">
        <v>1351</v>
      </c>
      <c r="B19" s="742" t="s">
        <v>303</v>
      </c>
      <c r="C19" s="742" t="s">
        <v>303</v>
      </c>
    </row>
    <row r="20" spans="1:3" ht="34.200000000000003" customHeight="1">
      <c r="A20" s="737" t="s">
        <v>1979</v>
      </c>
      <c r="B20" s="742" t="s">
        <v>303</v>
      </c>
      <c r="C20" s="742">
        <v>13.5</v>
      </c>
    </row>
    <row r="21" spans="1:3" ht="20.399999999999999" customHeight="1">
      <c r="A21" s="731" t="s">
        <v>1352</v>
      </c>
      <c r="B21" s="978"/>
      <c r="C21" s="978"/>
    </row>
    <row r="22" spans="1:3" ht="34.200000000000003" customHeight="1">
      <c r="A22" s="364" t="s">
        <v>1353</v>
      </c>
      <c r="B22" s="744">
        <v>39.9</v>
      </c>
      <c r="C22" s="744">
        <v>30.9</v>
      </c>
    </row>
    <row r="23" spans="1:3" ht="34.200000000000003" customHeight="1">
      <c r="A23" s="726" t="s">
        <v>1354</v>
      </c>
      <c r="B23" s="739">
        <v>15.1</v>
      </c>
      <c r="C23" s="979" t="s">
        <v>431</v>
      </c>
    </row>
    <row r="24" spans="1:3" ht="34.200000000000003" customHeight="1">
      <c r="A24" s="726" t="s">
        <v>1355</v>
      </c>
      <c r="B24" s="739">
        <v>15.6</v>
      </c>
      <c r="C24" s="979" t="s">
        <v>431</v>
      </c>
    </row>
    <row r="25" spans="1:3" ht="27" customHeight="1">
      <c r="A25" s="745" t="s">
        <v>1356</v>
      </c>
      <c r="B25" s="746">
        <v>24.6</v>
      </c>
      <c r="C25" s="746">
        <v>12.5</v>
      </c>
    </row>
    <row r="26" spans="1:3" ht="28.95" customHeight="1">
      <c r="A26" s="745" t="s">
        <v>1357</v>
      </c>
      <c r="B26" s="744">
        <v>144.5</v>
      </c>
      <c r="C26" s="746">
        <v>100.8</v>
      </c>
    </row>
    <row r="27" spans="1:3" ht="15.6">
      <c r="A27" s="747"/>
      <c r="B27" s="747"/>
    </row>
    <row r="28" spans="1:3" ht="15.6">
      <c r="A28" s="747"/>
      <c r="B28" s="747"/>
    </row>
    <row r="29" spans="1:3" ht="15.6">
      <c r="A29" s="748"/>
      <c r="B29" s="749"/>
    </row>
    <row r="30" spans="1:3" ht="15.6">
      <c r="B30" s="749"/>
    </row>
  </sheetData>
  <mergeCells count="3">
    <mergeCell ref="A1:C1"/>
    <mergeCell ref="A2:C2"/>
    <mergeCell ref="A3:C3"/>
  </mergeCells>
  <printOptions horizontalCentered="1"/>
  <pageMargins left="0.59055118110236227" right="0.59055118110236227" top="0.39370078740157483" bottom="0.78740157480314965" header="0" footer="0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>
  <dimension ref="A1:C15"/>
  <sheetViews>
    <sheetView topLeftCell="A7" zoomScaleNormal="100" workbookViewId="0">
      <selection activeCell="C7" sqref="C7"/>
    </sheetView>
  </sheetViews>
  <sheetFormatPr defaultColWidth="9.109375" defaultRowHeight="15.6"/>
  <cols>
    <col min="1" max="1" width="66.5546875" style="758" customWidth="1"/>
    <col min="2" max="3" width="12.33203125" style="750" customWidth="1"/>
    <col min="4" max="16384" width="9.109375" style="750"/>
  </cols>
  <sheetData>
    <row r="1" spans="1:3" ht="47.25" customHeight="1">
      <c r="A1" s="1063" t="s">
        <v>1358</v>
      </c>
      <c r="B1" s="1063"/>
      <c r="C1" s="1063"/>
    </row>
    <row r="2" spans="1:3" ht="16.2">
      <c r="A2" s="751"/>
    </row>
    <row r="3" spans="1:3" ht="37.200000000000003" customHeight="1">
      <c r="A3" s="71" t="s">
        <v>1055</v>
      </c>
      <c r="B3" s="752">
        <v>2019</v>
      </c>
      <c r="C3" s="752">
        <v>2020</v>
      </c>
    </row>
    <row r="4" spans="1:3" ht="42.6" customHeight="1">
      <c r="A4" s="661" t="s">
        <v>1359</v>
      </c>
      <c r="B4" s="753">
        <v>59</v>
      </c>
      <c r="C4" s="663">
        <v>60.75</v>
      </c>
    </row>
    <row r="5" spans="1:3" ht="42.6" customHeight="1">
      <c r="A5" s="661" t="s">
        <v>1360</v>
      </c>
      <c r="B5" s="754">
        <v>51.25</v>
      </c>
      <c r="C5" s="663">
        <v>51</v>
      </c>
    </row>
    <row r="6" spans="1:3" ht="42.6" customHeight="1">
      <c r="A6" s="661" t="s">
        <v>1361</v>
      </c>
      <c r="B6" s="754">
        <v>49</v>
      </c>
      <c r="C6" s="663">
        <v>50</v>
      </c>
    </row>
    <row r="7" spans="1:3" ht="42.6" customHeight="1">
      <c r="A7" s="661" t="s">
        <v>1362</v>
      </c>
      <c r="B7" s="754">
        <v>0.49</v>
      </c>
      <c r="C7" s="663">
        <v>0.49</v>
      </c>
    </row>
    <row r="8" spans="1:3" ht="42.6" customHeight="1">
      <c r="A8" s="661" t="s">
        <v>1363</v>
      </c>
      <c r="B8" s="754">
        <v>132</v>
      </c>
      <c r="C8" s="663">
        <v>132</v>
      </c>
    </row>
    <row r="9" spans="1:3" ht="42.6" customHeight="1">
      <c r="A9" s="71" t="s">
        <v>1364</v>
      </c>
      <c r="B9" s="754">
        <v>112</v>
      </c>
      <c r="C9" s="663">
        <v>112</v>
      </c>
    </row>
    <row r="10" spans="1:3" ht="42.6" customHeight="1">
      <c r="A10" s="71" t="s">
        <v>1365</v>
      </c>
      <c r="B10" s="754">
        <v>20</v>
      </c>
      <c r="C10" s="663">
        <v>20</v>
      </c>
    </row>
    <row r="11" spans="1:3" ht="42.6" customHeight="1">
      <c r="A11" s="661" t="s">
        <v>1069</v>
      </c>
      <c r="B11" s="754">
        <v>12.28</v>
      </c>
      <c r="C11" s="663">
        <v>10.56</v>
      </c>
    </row>
    <row r="12" spans="1:3" ht="42.6" customHeight="1">
      <c r="A12" s="661" t="s">
        <v>1086</v>
      </c>
      <c r="B12" s="755">
        <v>15.7</v>
      </c>
      <c r="C12" s="663">
        <v>16</v>
      </c>
    </row>
    <row r="13" spans="1:3" ht="42.6" customHeight="1">
      <c r="A13" s="661" t="s">
        <v>1087</v>
      </c>
      <c r="B13" s="754">
        <v>338.9</v>
      </c>
      <c r="C13" s="663">
        <v>327.9</v>
      </c>
    </row>
    <row r="14" spans="1:3" s="757" customFormat="1" ht="42.6" customHeight="1">
      <c r="A14" s="756" t="s">
        <v>1259</v>
      </c>
      <c r="B14" s="754">
        <v>0.3</v>
      </c>
      <c r="C14" s="663">
        <v>0.2</v>
      </c>
    </row>
    <row r="15" spans="1:3" ht="42.6" customHeight="1">
      <c r="A15" s="661" t="s">
        <v>1366</v>
      </c>
      <c r="B15" s="754">
        <v>253126</v>
      </c>
      <c r="C15" s="663">
        <v>175838</v>
      </c>
    </row>
  </sheetData>
  <mergeCells count="1">
    <mergeCell ref="A1:C1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>
  <dimension ref="A1:I29"/>
  <sheetViews>
    <sheetView zoomScaleNormal="100" workbookViewId="0">
      <selection activeCell="K22" sqref="K22"/>
    </sheetView>
  </sheetViews>
  <sheetFormatPr defaultColWidth="8.88671875" defaultRowHeight="13.2"/>
  <cols>
    <col min="1" max="1" width="19.5546875" style="225" customWidth="1"/>
    <col min="2" max="3" width="8.6640625" style="225" customWidth="1"/>
    <col min="4" max="9" width="8.44140625" style="225" customWidth="1"/>
    <col min="10" max="16384" width="8.88671875" style="225"/>
  </cols>
  <sheetData>
    <row r="1" spans="1:9" ht="16.2" customHeight="1">
      <c r="A1" s="1012" t="s">
        <v>1367</v>
      </c>
      <c r="B1" s="1012"/>
      <c r="C1" s="1012"/>
      <c r="D1" s="1012"/>
      <c r="E1" s="1012"/>
      <c r="F1" s="1012"/>
      <c r="G1" s="1012"/>
      <c r="H1" s="1012"/>
      <c r="I1" s="1012"/>
    </row>
    <row r="2" spans="1:9" ht="15.6" customHeight="1">
      <c r="A2" s="1012" t="s">
        <v>1368</v>
      </c>
      <c r="B2" s="1012"/>
      <c r="C2" s="1012"/>
      <c r="D2" s="1012"/>
      <c r="E2" s="1012"/>
      <c r="F2" s="1012"/>
      <c r="G2" s="1012"/>
      <c r="H2" s="1012"/>
      <c r="I2" s="1012"/>
    </row>
    <row r="3" spans="1:9" ht="20.399999999999999" customHeight="1">
      <c r="A3" s="1012" t="s">
        <v>1369</v>
      </c>
      <c r="B3" s="1012"/>
      <c r="C3" s="1012"/>
      <c r="D3" s="1012"/>
      <c r="E3" s="1012"/>
      <c r="F3" s="1012"/>
      <c r="G3" s="1012"/>
      <c r="H3" s="1012"/>
      <c r="I3" s="1012"/>
    </row>
    <row r="4" spans="1:9" s="227" customFormat="1" ht="35.4" customHeight="1">
      <c r="A4" s="1026" t="s">
        <v>1138</v>
      </c>
      <c r="B4" s="1334"/>
      <c r="C4" s="1027"/>
      <c r="D4" s="1111" t="s">
        <v>1370</v>
      </c>
      <c r="E4" s="1111"/>
      <c r="F4" s="1206" t="s">
        <v>1371</v>
      </c>
      <c r="G4" s="1208"/>
      <c r="H4" s="1206" t="s">
        <v>1372</v>
      </c>
      <c r="I4" s="1208"/>
    </row>
    <row r="5" spans="1:9" s="227" customFormat="1" ht="21" customHeight="1">
      <c r="A5" s="1028"/>
      <c r="B5" s="1337"/>
      <c r="C5" s="1029"/>
      <c r="D5" s="87">
        <v>2019</v>
      </c>
      <c r="E5" s="87">
        <v>2020</v>
      </c>
      <c r="F5" s="87">
        <v>2019</v>
      </c>
      <c r="G5" s="87">
        <v>2020</v>
      </c>
      <c r="H5" s="87">
        <v>2019</v>
      </c>
      <c r="I5" s="87">
        <v>2020</v>
      </c>
    </row>
    <row r="6" spans="1:9" ht="34.950000000000003" customHeight="1">
      <c r="A6" s="1206" t="s">
        <v>64</v>
      </c>
      <c r="B6" s="1207"/>
      <c r="C6" s="1208"/>
      <c r="D6" s="970">
        <v>21.14</v>
      </c>
      <c r="E6" s="970">
        <v>17.399999999999999</v>
      </c>
      <c r="F6" s="970">
        <v>6.22</v>
      </c>
      <c r="G6" s="970">
        <v>5.6</v>
      </c>
      <c r="H6" s="627" t="s">
        <v>303</v>
      </c>
      <c r="I6" s="70">
        <v>0</v>
      </c>
    </row>
    <row r="7" spans="1:9" ht="40.950000000000003" customHeight="1">
      <c r="A7" s="1113" t="s">
        <v>94</v>
      </c>
      <c r="B7" s="1114"/>
      <c r="C7" s="1115"/>
      <c r="D7" s="970">
        <v>19.96</v>
      </c>
      <c r="E7" s="970">
        <v>14.47</v>
      </c>
      <c r="F7" s="970">
        <v>4.3899999999999997</v>
      </c>
      <c r="G7" s="970">
        <v>3.89</v>
      </c>
      <c r="H7" s="627" t="s">
        <v>303</v>
      </c>
      <c r="I7" s="70">
        <v>0</v>
      </c>
    </row>
    <row r="8" spans="1:9" s="228" customFormat="1" ht="23.4" customHeight="1">
      <c r="A8" s="1341" t="s">
        <v>1373</v>
      </c>
      <c r="B8" s="1342"/>
      <c r="C8" s="1343"/>
      <c r="D8" s="980">
        <v>15</v>
      </c>
      <c r="E8" s="972"/>
      <c r="F8" s="972">
        <v>7.7</v>
      </c>
      <c r="G8" s="972"/>
      <c r="H8" s="972" t="s">
        <v>431</v>
      </c>
      <c r="I8" s="972"/>
    </row>
    <row r="9" spans="1:9" ht="42" customHeight="1">
      <c r="A9" s="759"/>
      <c r="B9" s="759"/>
      <c r="C9" s="759"/>
      <c r="D9" s="759"/>
      <c r="E9" s="759"/>
      <c r="F9" s="759"/>
      <c r="G9" s="759"/>
      <c r="H9" s="759"/>
      <c r="I9" s="759"/>
    </row>
    <row r="10" spans="1:9" ht="14.4">
      <c r="A10" s="1012" t="s">
        <v>1374</v>
      </c>
      <c r="B10" s="1012"/>
      <c r="C10" s="1012"/>
      <c r="D10" s="1012"/>
      <c r="E10" s="1012"/>
      <c r="F10" s="1012"/>
      <c r="G10" s="1012"/>
      <c r="H10" s="1012"/>
      <c r="I10" s="1012"/>
    </row>
    <row r="11" spans="1:9" ht="14.4">
      <c r="A11" s="1012" t="s">
        <v>1375</v>
      </c>
      <c r="B11" s="1012"/>
      <c r="C11" s="1012"/>
      <c r="D11" s="1012"/>
      <c r="E11" s="1012"/>
      <c r="F11" s="1012"/>
      <c r="G11" s="1012"/>
      <c r="H11" s="1012"/>
      <c r="I11" s="1012"/>
    </row>
    <row r="12" spans="1:9" ht="14.4">
      <c r="A12" s="1012" t="s">
        <v>1376</v>
      </c>
      <c r="B12" s="1012"/>
      <c r="C12" s="1012"/>
      <c r="D12" s="1012"/>
      <c r="E12" s="1012"/>
      <c r="F12" s="1012"/>
      <c r="G12" s="1012"/>
      <c r="H12" s="1012"/>
      <c r="I12" s="1012"/>
    </row>
    <row r="13" spans="1:9" ht="14.4">
      <c r="A13" s="1012" t="s">
        <v>1369</v>
      </c>
      <c r="B13" s="1012"/>
      <c r="C13" s="1012"/>
      <c r="D13" s="1012"/>
      <c r="E13" s="1012"/>
      <c r="F13" s="1012"/>
      <c r="G13" s="1012"/>
      <c r="H13" s="1012"/>
      <c r="I13" s="1012"/>
    </row>
    <row r="14" spans="1:9" ht="36.6" customHeight="1">
      <c r="A14" s="1111" t="s">
        <v>1138</v>
      </c>
      <c r="B14" s="1111" t="s">
        <v>1377</v>
      </c>
      <c r="C14" s="1111"/>
      <c r="D14" s="1111" t="s">
        <v>1378</v>
      </c>
      <c r="E14" s="1111"/>
      <c r="F14" s="1111" t="s">
        <v>1379</v>
      </c>
      <c r="G14" s="1111"/>
      <c r="H14" s="1111" t="s">
        <v>1380</v>
      </c>
      <c r="I14" s="1111"/>
    </row>
    <row r="15" spans="1:9" ht="20.399999999999999" customHeight="1">
      <c r="A15" s="1111"/>
      <c r="B15" s="87">
        <v>2019</v>
      </c>
      <c r="C15" s="87">
        <v>2020</v>
      </c>
      <c r="D15" s="87">
        <v>2019</v>
      </c>
      <c r="E15" s="87">
        <v>2020</v>
      </c>
      <c r="F15" s="87">
        <v>2019</v>
      </c>
      <c r="G15" s="87">
        <v>2020</v>
      </c>
      <c r="H15" s="87">
        <v>2019</v>
      </c>
      <c r="I15" s="87">
        <v>2020</v>
      </c>
    </row>
    <row r="16" spans="1:9" ht="36" customHeight="1">
      <c r="A16" s="970" t="s">
        <v>64</v>
      </c>
      <c r="B16" s="970">
        <v>34.619999999999997</v>
      </c>
      <c r="C16" s="970">
        <v>20.73</v>
      </c>
      <c r="D16" s="970">
        <v>51.41</v>
      </c>
      <c r="E16" s="970">
        <v>33.369999999999997</v>
      </c>
      <c r="F16" s="970">
        <v>11.58</v>
      </c>
      <c r="G16" s="970">
        <v>8.9</v>
      </c>
      <c r="H16" s="970">
        <v>10.16</v>
      </c>
      <c r="I16" s="970">
        <v>7.86</v>
      </c>
    </row>
    <row r="17" spans="1:9" ht="37.950000000000003" customHeight="1">
      <c r="A17" s="969" t="s">
        <v>94</v>
      </c>
      <c r="B17" s="970">
        <v>53.28</v>
      </c>
      <c r="C17" s="970">
        <v>56.18</v>
      </c>
      <c r="D17" s="970">
        <v>38.82</v>
      </c>
      <c r="E17" s="970">
        <v>27.84</v>
      </c>
      <c r="F17" s="970">
        <v>9.65</v>
      </c>
      <c r="G17" s="970">
        <v>7.1</v>
      </c>
      <c r="H17" s="970">
        <v>8.58</v>
      </c>
      <c r="I17" s="970">
        <v>5.79</v>
      </c>
    </row>
    <row r="18" spans="1:9" s="228" customFormat="1" ht="28.2" customHeight="1">
      <c r="A18" s="972" t="s">
        <v>1373</v>
      </c>
      <c r="B18" s="972">
        <v>37.4</v>
      </c>
      <c r="C18" s="981"/>
      <c r="D18" s="980">
        <v>25</v>
      </c>
      <c r="E18" s="981"/>
      <c r="F18" s="972">
        <v>11.1</v>
      </c>
      <c r="G18" s="859"/>
      <c r="H18" s="972">
        <v>21.7</v>
      </c>
      <c r="I18" s="859"/>
    </row>
    <row r="19" spans="1:9" ht="18">
      <c r="A19" s="759"/>
      <c r="B19" s="759"/>
      <c r="C19" s="759"/>
      <c r="D19" s="759"/>
      <c r="E19" s="759"/>
      <c r="F19" s="759"/>
      <c r="G19" s="759"/>
      <c r="H19" s="759"/>
      <c r="I19" s="759"/>
    </row>
    <row r="20" spans="1:9" ht="42.6" customHeight="1">
      <c r="A20" s="759"/>
      <c r="B20" s="759"/>
      <c r="C20" s="759"/>
      <c r="D20" s="759"/>
      <c r="E20" s="759"/>
      <c r="F20" s="759"/>
      <c r="G20" s="759"/>
      <c r="H20" s="759"/>
      <c r="I20" s="759"/>
    </row>
    <row r="21" spans="1:9" ht="16.2" customHeight="1">
      <c r="A21" s="1012" t="s">
        <v>1381</v>
      </c>
      <c r="B21" s="1012"/>
      <c r="C21" s="1012"/>
      <c r="D21" s="1012"/>
      <c r="E21" s="1012"/>
      <c r="F21" s="1012"/>
      <c r="G21" s="1012"/>
      <c r="H21" s="1012"/>
      <c r="I21" s="1012"/>
    </row>
    <row r="22" spans="1:9" ht="16.2" customHeight="1">
      <c r="A22" s="1012" t="s">
        <v>1382</v>
      </c>
      <c r="B22" s="1012"/>
      <c r="C22" s="1012"/>
      <c r="D22" s="1012"/>
      <c r="E22" s="1012"/>
      <c r="F22" s="1012"/>
      <c r="G22" s="1012"/>
      <c r="H22" s="1012"/>
      <c r="I22" s="1012"/>
    </row>
    <row r="23" spans="1:9" ht="15.6" customHeight="1">
      <c r="A23" s="1012" t="s">
        <v>1368</v>
      </c>
      <c r="B23" s="1012"/>
      <c r="C23" s="1012"/>
      <c r="D23" s="1012"/>
      <c r="E23" s="1012"/>
      <c r="F23" s="1012"/>
      <c r="G23" s="1012"/>
      <c r="H23" s="1012"/>
      <c r="I23" s="1012"/>
    </row>
    <row r="24" spans="1:9" ht="14.4">
      <c r="A24" s="1012" t="s">
        <v>1369</v>
      </c>
      <c r="B24" s="1012"/>
      <c r="C24" s="1012"/>
      <c r="D24" s="1012"/>
      <c r="E24" s="1012"/>
      <c r="F24" s="1012"/>
      <c r="G24" s="1012"/>
      <c r="H24" s="1012"/>
      <c r="I24" s="1012"/>
    </row>
    <row r="25" spans="1:9" ht="27.6" customHeight="1">
      <c r="A25" s="1026" t="s">
        <v>1138</v>
      </c>
      <c r="B25" s="1334"/>
      <c r="C25" s="1027"/>
      <c r="D25" s="1111" t="s">
        <v>1383</v>
      </c>
      <c r="E25" s="1111"/>
      <c r="F25" s="1206" t="s">
        <v>1384</v>
      </c>
      <c r="G25" s="1208"/>
      <c r="H25" s="1206" t="s">
        <v>1385</v>
      </c>
      <c r="I25" s="1208"/>
    </row>
    <row r="26" spans="1:9" ht="30" customHeight="1">
      <c r="A26" s="1028"/>
      <c r="B26" s="1337"/>
      <c r="C26" s="1029"/>
      <c r="D26" s="87">
        <v>2019</v>
      </c>
      <c r="E26" s="87">
        <v>2020</v>
      </c>
      <c r="F26" s="87">
        <v>2019</v>
      </c>
      <c r="G26" s="87">
        <v>2020</v>
      </c>
      <c r="H26" s="87">
        <v>2019</v>
      </c>
      <c r="I26" s="87">
        <v>2020</v>
      </c>
    </row>
    <row r="27" spans="1:9" ht="22.95" customHeight="1">
      <c r="A27" s="1206" t="s">
        <v>64</v>
      </c>
      <c r="B27" s="1207"/>
      <c r="C27" s="1208"/>
      <c r="D27" s="970">
        <v>0</v>
      </c>
      <c r="E27" s="970">
        <v>0</v>
      </c>
      <c r="F27" s="970">
        <v>18.95</v>
      </c>
      <c r="G27" s="970">
        <v>16.579999999999998</v>
      </c>
      <c r="H27" s="970">
        <v>15.58</v>
      </c>
      <c r="I27" s="970">
        <v>21.14</v>
      </c>
    </row>
    <row r="28" spans="1:9" ht="42.6" customHeight="1">
      <c r="A28" s="1113" t="s">
        <v>94</v>
      </c>
      <c r="B28" s="1114"/>
      <c r="C28" s="1115"/>
      <c r="D28" s="970">
        <v>0.1</v>
      </c>
      <c r="E28" s="970">
        <v>0</v>
      </c>
      <c r="F28" s="970">
        <v>29.06</v>
      </c>
      <c r="G28" s="970">
        <v>17.46</v>
      </c>
      <c r="H28" s="970">
        <v>14.58</v>
      </c>
      <c r="I28" s="970">
        <v>16.260000000000002</v>
      </c>
    </row>
    <row r="29" spans="1:9" s="228" customFormat="1" ht="28.2" customHeight="1">
      <c r="A29" s="1341" t="s">
        <v>1373</v>
      </c>
      <c r="B29" s="1342"/>
      <c r="C29" s="1343"/>
      <c r="D29" s="972" t="s">
        <v>431</v>
      </c>
      <c r="E29" s="859"/>
      <c r="F29" s="972" t="s">
        <v>431</v>
      </c>
      <c r="G29" s="859"/>
      <c r="H29" s="972" t="s">
        <v>431</v>
      </c>
      <c r="I29" s="859"/>
    </row>
  </sheetData>
  <mergeCells count="30">
    <mergeCell ref="A27:C27"/>
    <mergeCell ref="A28:C28"/>
    <mergeCell ref="A29:C29"/>
    <mergeCell ref="A21:I21"/>
    <mergeCell ref="A22:I22"/>
    <mergeCell ref="A23:I23"/>
    <mergeCell ref="A24:I24"/>
    <mergeCell ref="A25:C26"/>
    <mergeCell ref="D25:E25"/>
    <mergeCell ref="F25:G25"/>
    <mergeCell ref="H25:I25"/>
    <mergeCell ref="A13:I13"/>
    <mergeCell ref="A14:A15"/>
    <mergeCell ref="B14:C14"/>
    <mergeCell ref="D14:E14"/>
    <mergeCell ref="F14:G14"/>
    <mergeCell ref="H14:I14"/>
    <mergeCell ref="A12:I12"/>
    <mergeCell ref="A1:I1"/>
    <mergeCell ref="A2:I2"/>
    <mergeCell ref="A3:I3"/>
    <mergeCell ref="A4:C5"/>
    <mergeCell ref="D4:E4"/>
    <mergeCell ref="F4:G4"/>
    <mergeCell ref="H4:I4"/>
    <mergeCell ref="A6:C6"/>
    <mergeCell ref="A7:C7"/>
    <mergeCell ref="A8:C8"/>
    <mergeCell ref="A10:I10"/>
    <mergeCell ref="A11:I11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>
  <dimension ref="A1:D21"/>
  <sheetViews>
    <sheetView topLeftCell="A13" workbookViewId="0">
      <selection activeCell="D18" sqref="D18"/>
    </sheetView>
  </sheetViews>
  <sheetFormatPr defaultRowHeight="13.2"/>
  <cols>
    <col min="1" max="1" width="51.5546875" customWidth="1"/>
    <col min="2" max="2" width="12.6640625" customWidth="1"/>
    <col min="3" max="3" width="12" customWidth="1"/>
    <col min="4" max="4" width="9.88671875" customWidth="1"/>
  </cols>
  <sheetData>
    <row r="1" spans="1:4" ht="14.4" customHeight="1">
      <c r="A1" s="1344" t="s">
        <v>1386</v>
      </c>
      <c r="B1" s="1344"/>
      <c r="C1" s="1344"/>
      <c r="D1" s="1344"/>
    </row>
    <row r="2" spans="1:4" ht="16.2">
      <c r="A2" s="760"/>
      <c r="B2" s="750"/>
      <c r="C2" s="750"/>
    </row>
    <row r="3" spans="1:4" ht="15.6">
      <c r="A3" s="761" t="s">
        <v>1055</v>
      </c>
      <c r="B3" s="752">
        <v>2018</v>
      </c>
      <c r="C3" s="752">
        <v>2019</v>
      </c>
      <c r="D3" s="752">
        <v>2020</v>
      </c>
    </row>
    <row r="4" spans="1:4" ht="42" customHeight="1">
      <c r="A4" s="762" t="s">
        <v>1387</v>
      </c>
      <c r="B4" s="753">
        <v>77</v>
      </c>
      <c r="C4" s="753">
        <v>83.25</v>
      </c>
      <c r="D4" s="753">
        <v>91.25</v>
      </c>
    </row>
    <row r="5" spans="1:4" ht="42" customHeight="1">
      <c r="A5" s="762" t="s">
        <v>1388</v>
      </c>
      <c r="B5" s="753">
        <v>60.75</v>
      </c>
      <c r="C5" s="753">
        <v>65.75</v>
      </c>
      <c r="D5" s="753">
        <v>64.75</v>
      </c>
    </row>
    <row r="6" spans="1:4" ht="42" customHeight="1">
      <c r="A6" s="762" t="s">
        <v>1389</v>
      </c>
      <c r="B6" s="754">
        <v>59</v>
      </c>
      <c r="C6" s="754">
        <v>62</v>
      </c>
      <c r="D6" s="754">
        <v>60</v>
      </c>
    </row>
    <row r="7" spans="1:4" ht="42" customHeight="1">
      <c r="A7" s="762" t="s">
        <v>1390</v>
      </c>
      <c r="B7" s="754">
        <v>0.59</v>
      </c>
      <c r="C7" s="754">
        <v>0.62</v>
      </c>
      <c r="D7" s="753">
        <v>0.59</v>
      </c>
    </row>
    <row r="8" spans="1:4" ht="42" customHeight="1">
      <c r="A8" s="661" t="s">
        <v>1391</v>
      </c>
      <c r="B8" s="754">
        <v>180</v>
      </c>
      <c r="C8" s="754">
        <v>205</v>
      </c>
      <c r="D8" s="754">
        <v>155</v>
      </c>
    </row>
    <row r="9" spans="1:4" ht="42" customHeight="1">
      <c r="A9" s="763" t="s">
        <v>1392</v>
      </c>
      <c r="B9" s="754">
        <v>160</v>
      </c>
      <c r="C9" s="754">
        <v>185</v>
      </c>
      <c r="D9" s="754">
        <v>135</v>
      </c>
    </row>
    <row r="10" spans="1:4" ht="42" customHeight="1">
      <c r="A10" s="763" t="s">
        <v>1393</v>
      </c>
      <c r="B10" s="754">
        <v>20</v>
      </c>
      <c r="C10" s="754">
        <v>20</v>
      </c>
      <c r="D10" s="754">
        <v>20</v>
      </c>
    </row>
    <row r="11" spans="1:4" ht="42" customHeight="1">
      <c r="A11" s="661" t="s">
        <v>1394</v>
      </c>
      <c r="B11" s="754">
        <v>8.8000000000000007</v>
      </c>
      <c r="C11" s="754">
        <v>8.9</v>
      </c>
      <c r="D11" s="755">
        <v>6.1</v>
      </c>
    </row>
    <row r="12" spans="1:4" ht="42" customHeight="1">
      <c r="A12" s="762" t="s">
        <v>1395</v>
      </c>
      <c r="B12" s="755">
        <v>10.9</v>
      </c>
      <c r="C12" s="755">
        <v>9.4</v>
      </c>
      <c r="D12" s="755">
        <v>9</v>
      </c>
    </row>
    <row r="13" spans="1:4" ht="42" customHeight="1">
      <c r="A13" s="661" t="s">
        <v>1087</v>
      </c>
      <c r="B13" s="754">
        <v>338.6</v>
      </c>
      <c r="C13" s="754">
        <v>343.9</v>
      </c>
      <c r="D13" s="753">
        <v>331.3</v>
      </c>
    </row>
    <row r="14" spans="1:4" ht="42" customHeight="1">
      <c r="A14" s="762" t="s">
        <v>1396</v>
      </c>
      <c r="B14" s="754">
        <v>40</v>
      </c>
      <c r="C14" s="754">
        <v>40</v>
      </c>
      <c r="D14" s="754">
        <v>40</v>
      </c>
    </row>
    <row r="15" spans="1:4" ht="42" customHeight="1">
      <c r="A15" s="661" t="s">
        <v>1394</v>
      </c>
      <c r="B15" s="754">
        <v>5</v>
      </c>
      <c r="C15" s="754">
        <v>5</v>
      </c>
      <c r="D15" s="753">
        <v>5.7</v>
      </c>
    </row>
    <row r="16" spans="1:4" ht="42" customHeight="1">
      <c r="A16" s="762" t="s">
        <v>1395</v>
      </c>
      <c r="B16" s="754">
        <v>28.1</v>
      </c>
      <c r="C16" s="754">
        <v>27.5</v>
      </c>
      <c r="D16" s="753">
        <v>27.3</v>
      </c>
    </row>
    <row r="17" spans="1:4" ht="42" customHeight="1">
      <c r="A17" s="661" t="s">
        <v>1087</v>
      </c>
      <c r="B17" s="754">
        <v>340.8</v>
      </c>
      <c r="C17" s="754">
        <v>236.6</v>
      </c>
      <c r="D17" s="753">
        <v>320.60000000000002</v>
      </c>
    </row>
    <row r="18" spans="1:4" ht="42" customHeight="1">
      <c r="A18" s="762" t="s">
        <v>1397</v>
      </c>
      <c r="B18" s="754">
        <v>132937</v>
      </c>
      <c r="C18" s="754">
        <v>112700</v>
      </c>
      <c r="D18" s="754">
        <v>96190</v>
      </c>
    </row>
    <row r="19" spans="1:4" ht="42" customHeight="1">
      <c r="A19" s="762" t="s">
        <v>1398</v>
      </c>
      <c r="B19" s="754">
        <v>0.13</v>
      </c>
      <c r="C19" s="754">
        <v>0.11</v>
      </c>
      <c r="D19" s="753">
        <v>0.09</v>
      </c>
    </row>
    <row r="20" spans="1:4" ht="42" customHeight="1">
      <c r="A20" s="762" t="s">
        <v>1399</v>
      </c>
      <c r="B20" s="754">
        <v>4363</v>
      </c>
      <c r="C20" s="754">
        <v>4569</v>
      </c>
      <c r="D20" s="754">
        <v>3280</v>
      </c>
    </row>
    <row r="21" spans="1:4" ht="42" customHeight="1">
      <c r="A21" s="762" t="s">
        <v>1400</v>
      </c>
      <c r="B21" s="754">
        <v>4.0000000000000001E-3</v>
      </c>
      <c r="C21" s="754">
        <v>4.0000000000000001E-3</v>
      </c>
      <c r="D21" s="754">
        <v>3.0000000000000001E-3</v>
      </c>
    </row>
  </sheetData>
  <mergeCells count="1">
    <mergeCell ref="A1:D1"/>
  </mergeCells>
  <printOptions horizontalCentered="1"/>
  <pageMargins left="0.59055118110236227" right="0.59055118110236227" top="0.39370078740157483" bottom="0.78740157480314965" header="0" footer="0"/>
  <pageSetup paperSize="9"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>
  <dimension ref="A1:E30"/>
  <sheetViews>
    <sheetView zoomScaleNormal="100" workbookViewId="0">
      <selection activeCell="O25" sqref="O25"/>
    </sheetView>
  </sheetViews>
  <sheetFormatPr defaultColWidth="9.109375" defaultRowHeight="13.2"/>
  <cols>
    <col min="1" max="1" width="30.6640625" style="770" customWidth="1"/>
    <col min="2" max="2" width="13.5546875" style="113" customWidth="1"/>
    <col min="3" max="3" width="13.5546875" style="773" customWidth="1"/>
    <col min="4" max="5" width="13.5546875" style="113" customWidth="1"/>
    <col min="6" max="16384" width="9.109375" style="113"/>
  </cols>
  <sheetData>
    <row r="1" spans="1:5" ht="23.4" customHeight="1">
      <c r="A1" s="1345" t="s">
        <v>1401</v>
      </c>
      <c r="B1" s="1345"/>
      <c r="C1" s="1345"/>
      <c r="D1" s="1345"/>
      <c r="E1" s="1345"/>
    </row>
    <row r="2" spans="1:5" ht="16.5" customHeight="1">
      <c r="A2" s="1345" t="s">
        <v>1402</v>
      </c>
      <c r="B2" s="1345"/>
      <c r="C2" s="1345"/>
      <c r="D2" s="1345"/>
      <c r="E2" s="1345"/>
    </row>
    <row r="3" spans="1:5" ht="16.5" customHeight="1">
      <c r="A3" s="1346" t="s">
        <v>1403</v>
      </c>
      <c r="B3" s="1346"/>
      <c r="C3" s="1346"/>
      <c r="D3" s="1346"/>
      <c r="E3" s="1346"/>
    </row>
    <row r="4" spans="1:5" ht="16.5" customHeight="1">
      <c r="A4" s="578"/>
      <c r="B4" s="578"/>
      <c r="C4" s="578"/>
      <c r="D4" s="578"/>
      <c r="E4" s="578"/>
    </row>
    <row r="5" spans="1:5" s="764" customFormat="1" ht="25.95" customHeight="1">
      <c r="A5" s="1347" t="s">
        <v>1138</v>
      </c>
      <c r="B5" s="1349" t="s">
        <v>1295</v>
      </c>
      <c r="C5" s="1350"/>
      <c r="D5" s="1349" t="s">
        <v>1404</v>
      </c>
      <c r="E5" s="1350"/>
    </row>
    <row r="6" spans="1:5" s="764" customFormat="1" ht="27" customHeight="1">
      <c r="A6" s="1348"/>
      <c r="B6" s="765">
        <v>2019</v>
      </c>
      <c r="C6" s="765">
        <v>2020</v>
      </c>
      <c r="D6" s="765">
        <v>2019</v>
      </c>
      <c r="E6" s="765">
        <v>2020</v>
      </c>
    </row>
    <row r="7" spans="1:5" s="767" customFormat="1" ht="28.5" customHeight="1">
      <c r="A7" s="661" t="s">
        <v>705</v>
      </c>
      <c r="B7" s="663">
        <v>500.93</v>
      </c>
      <c r="C7" s="663">
        <v>435.67</v>
      </c>
      <c r="D7" s="766">
        <v>3093.63</v>
      </c>
      <c r="E7" s="663">
        <v>3180.9</v>
      </c>
    </row>
    <row r="8" spans="1:5" s="767" customFormat="1" ht="28.5" customHeight="1">
      <c r="A8" s="661" t="s">
        <v>72</v>
      </c>
      <c r="B8" s="663">
        <v>372.16</v>
      </c>
      <c r="C8" s="663">
        <v>288.22000000000003</v>
      </c>
      <c r="D8" s="766">
        <v>2532.3000000000002</v>
      </c>
      <c r="E8" s="663">
        <v>2475.4899999999998</v>
      </c>
    </row>
    <row r="9" spans="1:5" s="767" customFormat="1" ht="28.5" customHeight="1">
      <c r="A9" s="661" t="s">
        <v>706</v>
      </c>
      <c r="B9" s="663">
        <v>655.57</v>
      </c>
      <c r="C9" s="663">
        <v>377.64</v>
      </c>
      <c r="D9" s="766">
        <v>2420.5700000000002</v>
      </c>
      <c r="E9" s="663">
        <v>2341.39</v>
      </c>
    </row>
    <row r="10" spans="1:5" s="767" customFormat="1" ht="28.5" customHeight="1">
      <c r="A10" s="661" t="s">
        <v>1405</v>
      </c>
      <c r="B10" s="663">
        <v>439.88</v>
      </c>
      <c r="C10" s="663">
        <v>304.92</v>
      </c>
      <c r="D10" s="766">
        <v>2480.4499999999998</v>
      </c>
      <c r="E10" s="663">
        <v>2439.3200000000002</v>
      </c>
    </row>
    <row r="11" spans="1:5" s="767" customFormat="1" ht="28.5" customHeight="1">
      <c r="A11" s="661" t="s">
        <v>1148</v>
      </c>
      <c r="B11" s="663">
        <v>566.64</v>
      </c>
      <c r="C11" s="663">
        <v>421.91</v>
      </c>
      <c r="D11" s="766">
        <v>3044.65</v>
      </c>
      <c r="E11" s="663">
        <v>2797.09</v>
      </c>
    </row>
    <row r="12" spans="1:5" s="767" customFormat="1" ht="28.5" customHeight="1">
      <c r="A12" s="661" t="s">
        <v>68</v>
      </c>
      <c r="B12" s="663">
        <v>471.78</v>
      </c>
      <c r="C12" s="663">
        <v>370.41</v>
      </c>
      <c r="D12" s="766">
        <v>2711.9</v>
      </c>
      <c r="E12" s="663">
        <v>2659.26</v>
      </c>
    </row>
    <row r="13" spans="1:5" s="767" customFormat="1" ht="28.5" customHeight="1">
      <c r="A13" s="661" t="s">
        <v>709</v>
      </c>
      <c r="B13" s="663">
        <v>412.23</v>
      </c>
      <c r="C13" s="663">
        <v>313.12</v>
      </c>
      <c r="D13" s="766">
        <v>2550.1799999999998</v>
      </c>
      <c r="E13" s="663">
        <v>2561.4</v>
      </c>
    </row>
    <row r="14" spans="1:5" s="767" customFormat="1" ht="28.5" customHeight="1">
      <c r="A14" s="661" t="s">
        <v>71</v>
      </c>
      <c r="B14" s="663">
        <v>313.57</v>
      </c>
      <c r="C14" s="663">
        <v>317.77999999999997</v>
      </c>
      <c r="D14" s="766">
        <v>2152.4</v>
      </c>
      <c r="E14" s="663">
        <v>2134.09</v>
      </c>
    </row>
    <row r="15" spans="1:5" s="767" customFormat="1" ht="28.5" customHeight="1">
      <c r="A15" s="661" t="s">
        <v>73</v>
      </c>
      <c r="B15" s="663">
        <v>373.92</v>
      </c>
      <c r="C15" s="663">
        <v>456.14</v>
      </c>
      <c r="D15" s="766">
        <v>2545.4</v>
      </c>
      <c r="E15" s="663">
        <v>2613.35</v>
      </c>
    </row>
    <row r="16" spans="1:5" s="767" customFormat="1" ht="28.5" customHeight="1">
      <c r="A16" s="661" t="s">
        <v>74</v>
      </c>
      <c r="B16" s="663">
        <v>410.6</v>
      </c>
      <c r="C16" s="663">
        <v>388.66</v>
      </c>
      <c r="D16" s="766">
        <v>2211.5</v>
      </c>
      <c r="E16" s="663">
        <v>2282.11</v>
      </c>
    </row>
    <row r="17" spans="1:5" s="767" customFormat="1" ht="28.5" customHeight="1">
      <c r="A17" s="661" t="s">
        <v>75</v>
      </c>
      <c r="B17" s="663">
        <v>378.83</v>
      </c>
      <c r="C17" s="663">
        <v>287.75</v>
      </c>
      <c r="D17" s="766">
        <v>1995.5</v>
      </c>
      <c r="E17" s="663">
        <v>2035.54</v>
      </c>
    </row>
    <row r="18" spans="1:5" s="767" customFormat="1" ht="28.5" customHeight="1">
      <c r="A18" s="661" t="s">
        <v>76</v>
      </c>
      <c r="B18" s="663">
        <v>379.97</v>
      </c>
      <c r="C18" s="663">
        <v>395.11</v>
      </c>
      <c r="D18" s="766">
        <v>2109.6999999999998</v>
      </c>
      <c r="E18" s="663">
        <v>2197.9699999999998</v>
      </c>
    </row>
    <row r="19" spans="1:5" s="767" customFormat="1" ht="28.5" customHeight="1">
      <c r="A19" s="661" t="s">
        <v>77</v>
      </c>
      <c r="B19" s="663">
        <v>307.22000000000003</v>
      </c>
      <c r="C19" s="663">
        <v>292.3</v>
      </c>
      <c r="D19" s="766">
        <v>1723.84</v>
      </c>
      <c r="E19" s="663">
        <v>1788.17</v>
      </c>
    </row>
    <row r="20" spans="1:5" s="767" customFormat="1" ht="28.5" customHeight="1">
      <c r="A20" s="661" t="s">
        <v>79</v>
      </c>
      <c r="B20" s="663">
        <v>335.41</v>
      </c>
      <c r="C20" s="663">
        <v>414.37</v>
      </c>
      <c r="D20" s="766">
        <v>1893.4</v>
      </c>
      <c r="E20" s="663">
        <v>1984.62</v>
      </c>
    </row>
    <row r="21" spans="1:5" s="767" customFormat="1" ht="28.5" customHeight="1">
      <c r="A21" s="661" t="s">
        <v>80</v>
      </c>
      <c r="B21" s="663">
        <v>289.82</v>
      </c>
      <c r="C21" s="663">
        <v>345.62</v>
      </c>
      <c r="D21" s="766">
        <v>1974.8</v>
      </c>
      <c r="E21" s="663">
        <v>1965.3</v>
      </c>
    </row>
    <row r="22" spans="1:5" s="767" customFormat="1" ht="28.5" customHeight="1">
      <c r="A22" s="661" t="s">
        <v>81</v>
      </c>
      <c r="B22" s="663">
        <v>307.92</v>
      </c>
      <c r="C22" s="663">
        <v>354.85</v>
      </c>
      <c r="D22" s="766">
        <v>2110.4</v>
      </c>
      <c r="E22" s="663">
        <v>2129.11</v>
      </c>
    </row>
    <row r="23" spans="1:5" s="767" customFormat="1" ht="28.5" customHeight="1">
      <c r="A23" s="661" t="s">
        <v>82</v>
      </c>
      <c r="B23" s="663">
        <v>341.32</v>
      </c>
      <c r="C23" s="663">
        <v>458.39</v>
      </c>
      <c r="D23" s="766">
        <v>2169</v>
      </c>
      <c r="E23" s="663">
        <v>2435.52</v>
      </c>
    </row>
    <row r="24" spans="1:5" s="767" customFormat="1" ht="28.5" customHeight="1">
      <c r="A24" s="661" t="s">
        <v>83</v>
      </c>
      <c r="B24" s="663">
        <v>438.06</v>
      </c>
      <c r="C24" s="663">
        <v>452.39</v>
      </c>
      <c r="D24" s="766">
        <v>2126.1799999999998</v>
      </c>
      <c r="E24" s="663">
        <v>2159.63</v>
      </c>
    </row>
    <row r="25" spans="1:5" s="767" customFormat="1" ht="28.5" customHeight="1">
      <c r="A25" s="661" t="s">
        <v>84</v>
      </c>
      <c r="B25" s="663">
        <v>373.82</v>
      </c>
      <c r="C25" s="663">
        <v>243.24</v>
      </c>
      <c r="D25" s="766">
        <v>1695.36</v>
      </c>
      <c r="E25" s="663">
        <v>1723.89</v>
      </c>
    </row>
    <row r="26" spans="1:5" s="767" customFormat="1" ht="28.5" customHeight="1">
      <c r="A26" s="661" t="s">
        <v>85</v>
      </c>
      <c r="B26" s="663">
        <v>453.5</v>
      </c>
      <c r="C26" s="663">
        <v>440.96</v>
      </c>
      <c r="D26" s="766">
        <v>2522.3000000000002</v>
      </c>
      <c r="E26" s="663">
        <v>2600.35</v>
      </c>
    </row>
    <row r="27" spans="1:5" s="767" customFormat="1" ht="28.5" customHeight="1">
      <c r="A27" s="768" t="s">
        <v>94</v>
      </c>
      <c r="B27" s="752">
        <v>446.62</v>
      </c>
      <c r="C27" s="752">
        <v>401.8</v>
      </c>
      <c r="D27" s="769">
        <v>2679.5</v>
      </c>
      <c r="E27" s="752">
        <v>2746.07</v>
      </c>
    </row>
    <row r="28" spans="1:5" s="767" customFormat="1" ht="28.5" customHeight="1">
      <c r="A28" s="768" t="s">
        <v>232</v>
      </c>
      <c r="B28" s="752">
        <v>436.3</v>
      </c>
      <c r="C28" s="626" t="s">
        <v>303</v>
      </c>
      <c r="D28" s="769">
        <v>2676.3</v>
      </c>
      <c r="E28" s="626" t="s">
        <v>303</v>
      </c>
    </row>
    <row r="29" spans="1:5">
      <c r="B29" s="771"/>
      <c r="C29" s="772"/>
      <c r="D29" s="771"/>
      <c r="E29" s="771"/>
    </row>
    <row r="30" spans="1:5">
      <c r="B30" s="771"/>
      <c r="C30" s="772"/>
      <c r="D30" s="771"/>
      <c r="E30" s="771"/>
    </row>
  </sheetData>
  <mergeCells count="6">
    <mergeCell ref="A1:E1"/>
    <mergeCell ref="A2:E2"/>
    <mergeCell ref="A3:E3"/>
    <mergeCell ref="A5:A6"/>
    <mergeCell ref="B5:C5"/>
    <mergeCell ref="D5:E5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98"/>
  <sheetViews>
    <sheetView topLeftCell="A16" zoomScaleNormal="100" zoomScaleSheetLayoutView="55" workbookViewId="0">
      <selection activeCell="H34" sqref="H34"/>
    </sheetView>
  </sheetViews>
  <sheetFormatPr defaultRowHeight="13.2"/>
  <cols>
    <col min="1" max="1" width="14.44140625" customWidth="1"/>
    <col min="2" max="2" width="22.44140625" customWidth="1"/>
    <col min="3" max="3" width="25.44140625" customWidth="1"/>
    <col min="4" max="4" width="26.5546875" customWidth="1"/>
  </cols>
  <sheetData>
    <row r="1" spans="1:5" ht="39" customHeight="1">
      <c r="A1" s="1012" t="s">
        <v>147</v>
      </c>
      <c r="B1" s="1012"/>
      <c r="C1" s="1012"/>
      <c r="D1" s="1012"/>
    </row>
    <row r="2" spans="1:5" ht="15.6">
      <c r="A2" s="1013" t="s">
        <v>148</v>
      </c>
      <c r="B2" s="1013"/>
      <c r="C2" s="1013"/>
      <c r="D2" s="1013"/>
      <c r="E2" s="67"/>
    </row>
    <row r="3" spans="1:5" ht="21" customHeight="1">
      <c r="A3" s="1014" t="s">
        <v>149</v>
      </c>
      <c r="B3" s="1016" t="s">
        <v>150</v>
      </c>
      <c r="C3" s="1017"/>
      <c r="D3" s="1018"/>
    </row>
    <row r="4" spans="1:5" ht="58.5" customHeight="1">
      <c r="A4" s="1015"/>
      <c r="B4" s="68" t="s">
        <v>151</v>
      </c>
      <c r="C4" s="68" t="s">
        <v>152</v>
      </c>
      <c r="D4" s="68" t="s">
        <v>153</v>
      </c>
    </row>
    <row r="5" spans="1:5" ht="21" customHeight="1">
      <c r="A5" s="69" t="s">
        <v>154</v>
      </c>
      <c r="B5" s="70">
        <v>33.700000000000003</v>
      </c>
      <c r="C5" s="70">
        <v>60.1</v>
      </c>
      <c r="D5" s="70">
        <v>6.2</v>
      </c>
    </row>
    <row r="6" spans="1:5" ht="21" customHeight="1">
      <c r="A6" s="69" t="s">
        <v>155</v>
      </c>
      <c r="B6" s="70">
        <v>23.3</v>
      </c>
      <c r="C6" s="70">
        <v>65.599999999999994</v>
      </c>
      <c r="D6" s="70">
        <v>11.1</v>
      </c>
    </row>
    <row r="7" spans="1:5" ht="21" customHeight="1">
      <c r="A7" s="69" t="s">
        <v>156</v>
      </c>
      <c r="B7" s="70">
        <v>23.4</v>
      </c>
      <c r="C7" s="70">
        <v>59.8</v>
      </c>
      <c r="D7" s="70">
        <v>16.8</v>
      </c>
    </row>
    <row r="8" spans="1:5" ht="21" customHeight="1">
      <c r="A8" s="69" t="s">
        <v>157</v>
      </c>
      <c r="B8" s="70">
        <v>22.5</v>
      </c>
      <c r="C8" s="70">
        <v>58.9</v>
      </c>
      <c r="D8" s="70">
        <v>18.600000000000001</v>
      </c>
    </row>
    <row r="9" spans="1:5" ht="21" customHeight="1">
      <c r="A9" s="69" t="s">
        <v>158</v>
      </c>
      <c r="B9" s="70">
        <v>22.2</v>
      </c>
      <c r="C9" s="70">
        <v>59.1</v>
      </c>
      <c r="D9" s="70">
        <v>18.7</v>
      </c>
    </row>
    <row r="10" spans="1:5" ht="21" customHeight="1">
      <c r="A10" s="69" t="s">
        <v>159</v>
      </c>
      <c r="B10" s="70">
        <v>21.7</v>
      </c>
      <c r="C10" s="70">
        <v>59.4</v>
      </c>
      <c r="D10" s="70">
        <v>18.899999999999999</v>
      </c>
    </row>
    <row r="11" spans="1:5" ht="21" customHeight="1">
      <c r="A11" s="69" t="s">
        <v>160</v>
      </c>
      <c r="B11" s="70">
        <v>21.1</v>
      </c>
      <c r="C11" s="70">
        <v>59.6</v>
      </c>
      <c r="D11" s="70">
        <v>19.3</v>
      </c>
    </row>
    <row r="12" spans="1:5" ht="21" customHeight="1">
      <c r="A12" s="69" t="s">
        <v>161</v>
      </c>
      <c r="B12" s="70">
        <v>20.6</v>
      </c>
      <c r="C12" s="70">
        <v>60</v>
      </c>
      <c r="D12" s="70">
        <v>19.399999999999999</v>
      </c>
    </row>
    <row r="13" spans="1:5" ht="21" customHeight="1">
      <c r="A13" s="69" t="s">
        <v>162</v>
      </c>
      <c r="B13" s="70">
        <v>20</v>
      </c>
      <c r="C13" s="70">
        <v>60.6</v>
      </c>
      <c r="D13" s="70">
        <v>19.399999999999999</v>
      </c>
    </row>
    <row r="14" spans="1:5" ht="21" customHeight="1">
      <c r="A14" s="69" t="s">
        <v>163</v>
      </c>
      <c r="B14" s="70">
        <v>19.2</v>
      </c>
      <c r="C14" s="70">
        <v>61.5</v>
      </c>
      <c r="D14" s="70">
        <v>19.3</v>
      </c>
    </row>
    <row r="15" spans="1:5" ht="21" customHeight="1">
      <c r="A15" s="69" t="s">
        <v>164</v>
      </c>
      <c r="B15" s="70">
        <v>18.399999999999999</v>
      </c>
      <c r="C15" s="70">
        <v>62.3</v>
      </c>
      <c r="D15" s="70">
        <v>19.3</v>
      </c>
    </row>
    <row r="16" spans="1:5" ht="21" customHeight="1">
      <c r="A16" s="69" t="s">
        <v>165</v>
      </c>
      <c r="B16" s="70">
        <v>17.8</v>
      </c>
      <c r="C16" s="70">
        <v>62.8</v>
      </c>
      <c r="D16" s="70">
        <v>19.399999999999999</v>
      </c>
    </row>
    <row r="17" spans="1:4" ht="21" customHeight="1">
      <c r="A17" s="69" t="s">
        <v>166</v>
      </c>
      <c r="B17" s="70">
        <v>17.100000000000001</v>
      </c>
      <c r="C17" s="70">
        <v>63.5</v>
      </c>
      <c r="D17" s="70">
        <v>19.399999999999999</v>
      </c>
    </row>
    <row r="18" spans="1:4" ht="21" customHeight="1">
      <c r="A18" s="69" t="s">
        <v>167</v>
      </c>
      <c r="B18" s="70">
        <v>16.399999999999999</v>
      </c>
      <c r="C18" s="70">
        <v>64.2</v>
      </c>
      <c r="D18" s="70">
        <v>19.399999999999999</v>
      </c>
    </row>
    <row r="19" spans="1:4" ht="21" customHeight="1">
      <c r="A19" s="69" t="s">
        <v>168</v>
      </c>
      <c r="B19" s="70">
        <v>15.8</v>
      </c>
      <c r="C19" s="70">
        <v>64.599999999999994</v>
      </c>
      <c r="D19" s="70">
        <v>19.600000000000001</v>
      </c>
    </row>
    <row r="20" spans="1:4" ht="21" customHeight="1">
      <c r="A20" s="69" t="s">
        <v>169</v>
      </c>
      <c r="B20" s="70">
        <v>15.3</v>
      </c>
      <c r="C20" s="70">
        <v>64.900000000000006</v>
      </c>
      <c r="D20" s="70">
        <v>19.8</v>
      </c>
    </row>
    <row r="21" spans="1:4" ht="21" customHeight="1">
      <c r="A21" s="71" t="s">
        <v>170</v>
      </c>
      <c r="B21" s="72">
        <v>14.9</v>
      </c>
      <c r="C21" s="72">
        <v>64.900000000000006</v>
      </c>
      <c r="D21" s="72">
        <v>20.2</v>
      </c>
    </row>
    <row r="22" spans="1:4" ht="21" customHeight="1">
      <c r="A22" s="71" t="s">
        <v>171</v>
      </c>
      <c r="B22" s="72">
        <v>14.8</v>
      </c>
      <c r="C22" s="72">
        <v>64.599999999999994</v>
      </c>
      <c r="D22" s="72">
        <v>20.6</v>
      </c>
    </row>
    <row r="23" spans="1:4" ht="21" customHeight="1">
      <c r="A23" s="71" t="s">
        <v>172</v>
      </c>
      <c r="B23" s="72">
        <v>14.8</v>
      </c>
      <c r="C23" s="72">
        <v>64.3</v>
      </c>
      <c r="D23" s="72">
        <v>20.9</v>
      </c>
    </row>
    <row r="24" spans="1:4" ht="21" customHeight="1">
      <c r="A24" s="71" t="s">
        <v>173</v>
      </c>
      <c r="B24" s="72">
        <v>15</v>
      </c>
      <c r="C24" s="72">
        <v>63.6</v>
      </c>
      <c r="D24" s="72">
        <v>21.4</v>
      </c>
    </row>
    <row r="25" spans="1:4" ht="21" customHeight="1">
      <c r="A25" s="71" t="s">
        <v>174</v>
      </c>
      <c r="B25" s="72">
        <v>15.5</v>
      </c>
      <c r="C25" s="72">
        <v>62.4</v>
      </c>
      <c r="D25" s="72">
        <v>22.12</v>
      </c>
    </row>
    <row r="26" spans="1:4" ht="21" customHeight="1">
      <c r="A26" s="71" t="s">
        <v>175</v>
      </c>
      <c r="B26" s="72">
        <v>15.7</v>
      </c>
      <c r="C26" s="72">
        <v>61.7</v>
      </c>
      <c r="D26" s="72">
        <v>22.6</v>
      </c>
    </row>
    <row r="27" spans="1:4" ht="21" customHeight="1">
      <c r="A27" s="71" t="s">
        <v>176</v>
      </c>
      <c r="B27" s="72">
        <v>16</v>
      </c>
      <c r="C27" s="72">
        <v>60.9</v>
      </c>
      <c r="D27" s="72">
        <v>23.1</v>
      </c>
    </row>
    <row r="28" spans="1:4" ht="21" customHeight="1">
      <c r="A28" s="71" t="s">
        <v>177</v>
      </c>
      <c r="B28" s="72">
        <v>16.399999999999999</v>
      </c>
      <c r="C28" s="72">
        <v>60.1</v>
      </c>
      <c r="D28" s="72">
        <v>23.5</v>
      </c>
    </row>
    <row r="29" spans="1:4" s="73" customFormat="1" ht="21" customHeight="1">
      <c r="A29" s="71" t="s">
        <v>178</v>
      </c>
      <c r="B29" s="72">
        <v>16.7</v>
      </c>
      <c r="C29" s="72">
        <v>59.2</v>
      </c>
      <c r="D29" s="72">
        <v>24.1</v>
      </c>
    </row>
    <row r="30" spans="1:4" s="73" customFormat="1" ht="21" customHeight="1">
      <c r="A30" s="71" t="s">
        <v>179</v>
      </c>
      <c r="B30" s="72">
        <v>17.100000000000001</v>
      </c>
      <c r="C30" s="72">
        <v>58.3</v>
      </c>
      <c r="D30" s="72">
        <v>24.6</v>
      </c>
    </row>
    <row r="31" spans="1:4" s="73" customFormat="1" ht="21" customHeight="1">
      <c r="A31" s="71" t="s">
        <v>180</v>
      </c>
      <c r="B31" s="72">
        <v>17.399999999999999</v>
      </c>
      <c r="C31" s="72">
        <v>57.6</v>
      </c>
      <c r="D31" s="72">
        <v>25</v>
      </c>
    </row>
    <row r="32" spans="1:4" s="73" customFormat="1" ht="21" customHeight="1">
      <c r="A32" s="71" t="s">
        <v>181</v>
      </c>
      <c r="B32" s="72">
        <v>17.600000000000001</v>
      </c>
      <c r="C32" s="72">
        <v>57</v>
      </c>
      <c r="D32" s="72">
        <v>25.4</v>
      </c>
    </row>
    <row r="33" spans="1:4" s="73" customFormat="1" ht="21" customHeight="1">
      <c r="A33" s="71" t="s">
        <v>182</v>
      </c>
      <c r="B33" s="72">
        <v>17.8</v>
      </c>
      <c r="C33" s="72">
        <v>56.5</v>
      </c>
      <c r="D33" s="72">
        <v>25.7</v>
      </c>
    </row>
    <row r="34" spans="1:4" s="73" customFormat="1" ht="21" customHeight="1">
      <c r="A34" s="71" t="s">
        <v>183</v>
      </c>
      <c r="B34" s="72">
        <v>17.8</v>
      </c>
      <c r="C34" s="72">
        <v>57.4</v>
      </c>
      <c r="D34" s="72">
        <v>24.8</v>
      </c>
    </row>
    <row r="35" spans="1:4" ht="28.5" customHeight="1">
      <c r="A35" s="1019" t="s">
        <v>184</v>
      </c>
      <c r="B35" s="1019"/>
      <c r="C35" s="1019"/>
      <c r="D35" s="1019"/>
    </row>
    <row r="36" spans="1:4" ht="18" customHeight="1">
      <c r="A36" s="74" t="s">
        <v>185</v>
      </c>
      <c r="B36" s="75"/>
      <c r="C36" s="75"/>
      <c r="D36" s="75"/>
    </row>
    <row r="37" spans="1:4" ht="32.1" customHeight="1"/>
    <row r="38" spans="1:4" ht="32.1" customHeight="1"/>
    <row r="39" spans="1:4" ht="32.1" customHeight="1"/>
    <row r="40" spans="1:4" ht="32.1" customHeight="1"/>
    <row r="41" spans="1:4" ht="32.1" customHeight="1"/>
    <row r="42" spans="1:4" ht="32.1" customHeight="1"/>
    <row r="43" spans="1:4" ht="32.1" customHeight="1"/>
    <row r="44" spans="1:4" ht="32.1" customHeight="1"/>
    <row r="45" spans="1:4" ht="32.1" customHeight="1"/>
    <row r="46" spans="1:4" ht="32.1" customHeight="1"/>
    <row r="47" spans="1:4" ht="32.1" customHeight="1"/>
    <row r="48" spans="1:4" ht="32.1" customHeight="1"/>
    <row r="49" ht="32.1" customHeight="1"/>
    <row r="50" ht="32.1" customHeight="1"/>
    <row r="51" ht="32.1" customHeight="1"/>
    <row r="52" ht="32.1" customHeight="1"/>
    <row r="53" ht="32.1" customHeight="1"/>
    <row r="54" ht="32.1" customHeight="1"/>
    <row r="55" ht="32.1" customHeight="1"/>
    <row r="56" ht="32.1" customHeight="1"/>
    <row r="57" ht="32.1" customHeight="1"/>
    <row r="58" ht="32.1" customHeight="1"/>
    <row r="59" ht="32.1" customHeight="1"/>
    <row r="60" ht="32.1" customHeight="1"/>
    <row r="61" ht="32.1" customHeight="1"/>
    <row r="62" ht="32.1" customHeight="1"/>
    <row r="63" ht="32.1" customHeight="1"/>
    <row r="64" ht="32.1" customHeight="1"/>
    <row r="65" ht="32.1" customHeight="1"/>
    <row r="66" ht="32.1" customHeight="1"/>
    <row r="67" ht="32.1" customHeight="1"/>
    <row r="68" ht="32.1" customHeight="1"/>
    <row r="69" ht="32.1" customHeight="1"/>
    <row r="70" ht="32.1" customHeight="1"/>
    <row r="71" ht="32.1" customHeight="1"/>
    <row r="72" ht="32.1" customHeight="1"/>
    <row r="73" ht="32.1" customHeight="1"/>
    <row r="74" ht="32.1" customHeight="1"/>
    <row r="75" ht="32.1" customHeight="1"/>
    <row r="76" ht="32.1" customHeight="1"/>
    <row r="77" ht="32.1" customHeight="1"/>
    <row r="78" ht="32.1" customHeight="1"/>
    <row r="79" ht="32.1" customHeight="1"/>
    <row r="80" ht="32.1" customHeight="1"/>
    <row r="81" ht="32.1" customHeight="1"/>
    <row r="82" ht="32.1" customHeight="1"/>
    <row r="83" ht="32.1" customHeight="1"/>
    <row r="84" ht="32.1" customHeight="1"/>
    <row r="85" ht="32.1" customHeight="1"/>
    <row r="86" ht="32.1" customHeight="1"/>
    <row r="87" ht="32.1" customHeight="1"/>
    <row r="88" ht="32.1" customHeight="1"/>
    <row r="89" ht="32.1" customHeight="1"/>
    <row r="90" ht="32.1" customHeight="1"/>
    <row r="91" ht="32.1" customHeight="1"/>
    <row r="92" ht="32.1" customHeight="1"/>
    <row r="93" ht="32.1" customHeight="1"/>
    <row r="94" ht="32.1" customHeight="1"/>
    <row r="95" ht="32.1" customHeight="1"/>
    <row r="96" ht="32.1" customHeight="1"/>
    <row r="97" ht="32.1" customHeight="1"/>
    <row r="98" ht="32.1" customHeight="1"/>
    <row r="99" ht="32.1" customHeight="1"/>
    <row r="100" ht="32.1" customHeight="1"/>
    <row r="101" ht="32.1" customHeight="1"/>
    <row r="102" ht="32.1" customHeight="1"/>
    <row r="103" ht="32.1" customHeight="1"/>
    <row r="104" ht="32.1" customHeight="1"/>
    <row r="105" ht="32.1" customHeight="1"/>
    <row r="106" ht="32.1" customHeight="1"/>
    <row r="107" ht="32.1" customHeight="1"/>
    <row r="108" ht="32.1" customHeight="1"/>
    <row r="109" ht="32.1" customHeight="1"/>
    <row r="110" ht="32.1" customHeight="1"/>
    <row r="111" ht="32.1" customHeight="1"/>
    <row r="112" ht="32.1" customHeight="1"/>
    <row r="113" ht="32.1" customHeight="1"/>
    <row r="114" ht="32.1" customHeight="1"/>
    <row r="115" ht="32.1" customHeight="1"/>
    <row r="116" ht="32.1" customHeight="1"/>
    <row r="117" ht="32.1" customHeight="1"/>
    <row r="118" ht="32.1" customHeight="1"/>
    <row r="119" ht="32.1" customHeight="1"/>
    <row r="120" ht="32.1" customHeight="1"/>
    <row r="121" ht="32.1" customHeight="1"/>
    <row r="122" ht="32.1" customHeight="1"/>
    <row r="123" ht="32.1" customHeight="1"/>
    <row r="124" ht="32.1" customHeight="1"/>
    <row r="125" ht="32.1" customHeight="1"/>
    <row r="126" ht="32.1" customHeight="1"/>
    <row r="127" ht="32.1" customHeight="1"/>
    <row r="128" ht="32.1" customHeight="1"/>
    <row r="129" ht="32.1" customHeight="1"/>
    <row r="130" ht="32.1" customHeight="1"/>
    <row r="131" ht="32.1" customHeight="1"/>
    <row r="132" ht="32.1" customHeight="1"/>
    <row r="133" ht="32.1" customHeight="1"/>
    <row r="134" ht="32.1" customHeight="1"/>
    <row r="135" ht="32.1" customHeight="1"/>
    <row r="136" ht="32.1" customHeight="1"/>
    <row r="137" ht="32.1" customHeight="1"/>
    <row r="138" ht="32.1" customHeight="1"/>
    <row r="139" ht="32.1" customHeight="1"/>
    <row r="140" ht="32.1" customHeight="1"/>
    <row r="141" ht="32.1" customHeight="1"/>
    <row r="142" ht="32.1" customHeight="1"/>
    <row r="143" ht="32.1" customHeight="1"/>
    <row r="144" ht="32.1" customHeight="1"/>
    <row r="145" ht="32.1" customHeight="1"/>
    <row r="146" ht="32.1" customHeight="1"/>
    <row r="147" ht="32.1" customHeight="1"/>
    <row r="148" ht="32.1" customHeight="1"/>
    <row r="149" ht="32.1" customHeight="1"/>
    <row r="150" ht="32.1" customHeight="1"/>
    <row r="151" ht="32.1" customHeight="1"/>
    <row r="152" ht="32.1" customHeight="1"/>
    <row r="153" ht="32.1" customHeight="1"/>
    <row r="154" ht="32.1" customHeight="1"/>
    <row r="155" ht="32.1" customHeight="1"/>
    <row r="156" ht="32.1" customHeight="1"/>
    <row r="157" ht="32.1" customHeight="1"/>
    <row r="158" ht="32.1" customHeight="1"/>
    <row r="159" ht="32.1" customHeight="1"/>
    <row r="160" ht="32.1" customHeight="1"/>
    <row r="161" ht="32.1" customHeight="1"/>
    <row r="162" ht="32.1" customHeight="1"/>
    <row r="163" ht="32.1" customHeight="1"/>
    <row r="164" ht="32.1" customHeight="1"/>
    <row r="165" ht="32.1" customHeight="1"/>
    <row r="166" ht="32.1" customHeight="1"/>
    <row r="167" ht="32.1" customHeight="1"/>
    <row r="168" ht="32.1" customHeight="1"/>
    <row r="169" ht="32.1" customHeight="1"/>
    <row r="170" ht="32.1" customHeight="1"/>
    <row r="171" ht="32.1" customHeight="1"/>
    <row r="172" ht="32.1" customHeight="1"/>
    <row r="173" ht="32.1" customHeight="1"/>
    <row r="174" ht="32.1" customHeight="1"/>
    <row r="175" ht="32.1" customHeight="1"/>
    <row r="176" ht="32.1" customHeight="1"/>
    <row r="177" ht="32.1" customHeight="1"/>
    <row r="178" ht="32.1" customHeight="1"/>
    <row r="179" ht="32.1" customHeight="1"/>
    <row r="180" ht="32.1" customHeight="1"/>
    <row r="181" ht="32.1" customHeight="1"/>
    <row r="182" ht="32.1" customHeight="1"/>
    <row r="183" ht="32.1" customHeight="1"/>
    <row r="184" ht="32.1" customHeight="1"/>
    <row r="185" ht="32.1" customHeight="1"/>
    <row r="186" ht="32.1" customHeight="1"/>
    <row r="187" ht="32.1" customHeight="1"/>
    <row r="188" ht="32.1" customHeight="1"/>
    <row r="189" ht="32.1" customHeight="1"/>
    <row r="190" ht="32.1" customHeight="1"/>
    <row r="191" ht="32.1" customHeight="1"/>
    <row r="192" ht="32.1" customHeight="1"/>
    <row r="193" ht="32.1" customHeight="1"/>
    <row r="194" ht="32.1" customHeight="1"/>
    <row r="195" ht="32.1" customHeight="1"/>
    <row r="196" ht="32.1" customHeight="1"/>
    <row r="197" ht="32.1" customHeight="1"/>
    <row r="198" ht="32.1" customHeight="1"/>
    <row r="199" ht="32.1" customHeight="1"/>
    <row r="200" ht="32.1" customHeight="1"/>
    <row r="201" ht="32.1" customHeight="1"/>
    <row r="202" ht="32.1" customHeight="1"/>
    <row r="203" ht="32.1" customHeight="1"/>
    <row r="204" ht="32.1" customHeight="1"/>
    <row r="205" ht="32.1" customHeight="1"/>
    <row r="206" ht="32.1" customHeight="1"/>
    <row r="207" ht="32.1" customHeight="1"/>
    <row r="208" ht="32.1" customHeight="1"/>
    <row r="209" ht="32.1" customHeight="1"/>
    <row r="210" ht="32.1" customHeight="1"/>
    <row r="211" ht="32.1" customHeight="1"/>
    <row r="212" ht="32.1" customHeight="1"/>
    <row r="213" ht="32.1" customHeight="1"/>
    <row r="214" ht="32.1" customHeight="1"/>
    <row r="215" ht="32.1" customHeight="1"/>
    <row r="216" ht="32.1" customHeight="1"/>
    <row r="217" ht="32.1" customHeight="1"/>
    <row r="218" ht="32.1" customHeight="1"/>
    <row r="219" ht="32.1" customHeight="1"/>
    <row r="220" ht="32.1" customHeight="1"/>
    <row r="221" ht="32.1" customHeight="1"/>
    <row r="222" ht="32.1" customHeight="1"/>
    <row r="223" ht="32.1" customHeight="1"/>
    <row r="224" ht="32.1" customHeight="1"/>
    <row r="225" ht="32.1" customHeight="1"/>
    <row r="226" ht="32.1" customHeight="1"/>
    <row r="227" ht="32.1" customHeight="1"/>
    <row r="228" ht="32.1" customHeight="1"/>
    <row r="229" ht="32.1" customHeight="1"/>
    <row r="230" ht="32.1" customHeight="1"/>
    <row r="231" ht="32.1" customHeight="1"/>
    <row r="232" ht="32.1" customHeight="1"/>
    <row r="233" ht="32.1" customHeight="1"/>
    <row r="234" ht="32.1" customHeight="1"/>
    <row r="235" ht="32.1" customHeight="1"/>
    <row r="236" ht="32.1" customHeight="1"/>
    <row r="237" ht="32.1" customHeight="1"/>
    <row r="238" ht="32.1" customHeight="1"/>
    <row r="239" ht="32.1" customHeight="1"/>
    <row r="240" ht="32.1" customHeight="1"/>
    <row r="241" ht="32.1" customHeight="1"/>
    <row r="242" ht="32.1" customHeight="1"/>
    <row r="243" ht="32.1" customHeight="1"/>
    <row r="244" ht="32.1" customHeight="1"/>
    <row r="245" ht="32.1" customHeight="1"/>
    <row r="246" ht="32.1" customHeight="1"/>
    <row r="247" ht="32.1" customHeight="1"/>
    <row r="248" ht="32.1" customHeight="1"/>
    <row r="249" ht="32.1" customHeight="1"/>
    <row r="250" ht="32.1" customHeight="1"/>
    <row r="251" ht="32.1" customHeight="1"/>
    <row r="252" ht="32.1" customHeight="1"/>
    <row r="253" ht="32.1" customHeight="1"/>
    <row r="254" ht="32.1" customHeight="1"/>
    <row r="255" ht="32.1" customHeight="1"/>
    <row r="256" ht="32.1" customHeight="1"/>
    <row r="257" ht="32.1" customHeight="1"/>
    <row r="258" ht="32.1" customHeight="1"/>
    <row r="259" ht="32.1" customHeight="1"/>
    <row r="260" ht="32.1" customHeight="1"/>
    <row r="261" ht="32.1" customHeight="1"/>
    <row r="262" ht="32.1" customHeight="1"/>
    <row r="263" ht="32.1" customHeight="1"/>
    <row r="264" ht="32.1" customHeight="1"/>
    <row r="265" ht="32.1" customHeight="1"/>
    <row r="266" ht="32.1" customHeight="1"/>
    <row r="267" ht="32.1" customHeight="1"/>
    <row r="268" ht="32.1" customHeight="1"/>
    <row r="269" ht="32.1" customHeight="1"/>
    <row r="270" ht="32.1" customHeight="1"/>
    <row r="271" ht="32.1" customHeight="1"/>
    <row r="272" ht="32.1" customHeight="1"/>
    <row r="273" ht="32.1" customHeight="1"/>
    <row r="274" ht="32.1" customHeight="1"/>
    <row r="275" ht="32.1" customHeight="1"/>
    <row r="276" ht="32.1" customHeight="1"/>
    <row r="277" ht="32.1" customHeight="1"/>
    <row r="278" ht="32.1" customHeight="1"/>
    <row r="279" ht="32.1" customHeight="1"/>
    <row r="280" ht="32.1" customHeight="1"/>
    <row r="281" ht="32.1" customHeight="1"/>
    <row r="282" ht="32.1" customHeight="1"/>
    <row r="283" ht="32.1" customHeight="1"/>
    <row r="284" ht="32.1" customHeight="1"/>
    <row r="285" ht="32.1" customHeight="1"/>
    <row r="286" ht="32.1" customHeight="1"/>
    <row r="287" ht="32.1" customHeight="1"/>
    <row r="288" ht="32.1" customHeight="1"/>
    <row r="289" ht="32.1" customHeight="1"/>
    <row r="290" ht="32.1" customHeight="1"/>
    <row r="291" ht="32.1" customHeight="1"/>
    <row r="292" ht="32.1" customHeight="1"/>
    <row r="293" ht="32.1" customHeight="1"/>
    <row r="294" ht="32.1" customHeight="1"/>
    <row r="295" ht="32.1" customHeight="1"/>
    <row r="296" ht="32.1" customHeight="1"/>
    <row r="297" ht="32.1" customHeight="1"/>
    <row r="298" ht="32.1" customHeight="1"/>
  </sheetData>
  <mergeCells count="5">
    <mergeCell ref="A1:D1"/>
    <mergeCell ref="A2:D2"/>
    <mergeCell ref="A3:A4"/>
    <mergeCell ref="B3:D3"/>
    <mergeCell ref="A35:D35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>
  <dimension ref="A1:G29"/>
  <sheetViews>
    <sheetView zoomScaleNormal="100" workbookViewId="0">
      <selection activeCell="O25" sqref="O25"/>
    </sheetView>
  </sheetViews>
  <sheetFormatPr defaultRowHeight="13.2"/>
  <cols>
    <col min="1" max="1" width="38.6640625" customWidth="1"/>
    <col min="3" max="3" width="10.44140625" customWidth="1"/>
    <col min="4" max="4" width="6.109375" customWidth="1"/>
    <col min="6" max="6" width="11.5546875" customWidth="1"/>
    <col min="7" max="7" width="6.6640625" customWidth="1"/>
  </cols>
  <sheetData>
    <row r="1" spans="1:7" ht="26.25" customHeight="1">
      <c r="A1" s="1351" t="s">
        <v>1406</v>
      </c>
      <c r="B1" s="1351"/>
      <c r="C1" s="1351"/>
      <c r="D1" s="1351"/>
      <c r="E1" s="1351"/>
      <c r="F1" s="1351"/>
      <c r="G1" s="1351"/>
    </row>
    <row r="2" spans="1:7" ht="22.2" customHeight="1">
      <c r="A2" s="1351" t="s">
        <v>1407</v>
      </c>
      <c r="B2" s="1351"/>
      <c r="C2" s="1351"/>
      <c r="D2" s="1351"/>
      <c r="E2" s="1351"/>
      <c r="F2" s="1351"/>
      <c r="G2" s="1351"/>
    </row>
    <row r="3" spans="1:7" ht="22.2" customHeight="1">
      <c r="A3" s="1352" t="s">
        <v>1408</v>
      </c>
      <c r="B3" s="1354">
        <v>2019</v>
      </c>
      <c r="C3" s="1354"/>
      <c r="D3" s="1350"/>
      <c r="E3" s="1354">
        <v>2020</v>
      </c>
      <c r="F3" s="1354"/>
      <c r="G3" s="1350"/>
    </row>
    <row r="4" spans="1:7" ht="26.4">
      <c r="A4" s="1353"/>
      <c r="B4" s="173" t="s">
        <v>764</v>
      </c>
      <c r="C4" s="173" t="s">
        <v>1409</v>
      </c>
      <c r="D4" s="173" t="s">
        <v>1095</v>
      </c>
      <c r="E4" s="173" t="s">
        <v>764</v>
      </c>
      <c r="F4" s="173" t="s">
        <v>1409</v>
      </c>
      <c r="G4" s="173" t="s">
        <v>1095</v>
      </c>
    </row>
    <row r="5" spans="1:7" ht="25.95" customHeight="1">
      <c r="A5" s="661" t="s">
        <v>1410</v>
      </c>
      <c r="B5" s="774">
        <v>6</v>
      </c>
      <c r="C5" s="775">
        <v>0.56000000000000005</v>
      </c>
      <c r="D5" s="287"/>
      <c r="E5" s="774">
        <v>6</v>
      </c>
      <c r="F5" s="775">
        <v>0.59</v>
      </c>
      <c r="G5" s="287"/>
    </row>
    <row r="6" spans="1:7" ht="25.95" customHeight="1">
      <c r="A6" s="661" t="s">
        <v>1411</v>
      </c>
      <c r="B6" s="774">
        <v>80</v>
      </c>
      <c r="C6" s="775">
        <v>7.94</v>
      </c>
      <c r="D6" s="287"/>
      <c r="E6" s="774">
        <v>65</v>
      </c>
      <c r="F6" s="775">
        <v>6.42</v>
      </c>
      <c r="G6" s="287"/>
    </row>
    <row r="7" spans="1:7" ht="25.95" customHeight="1">
      <c r="A7" s="661" t="s">
        <v>1412</v>
      </c>
      <c r="B7" s="774">
        <v>27</v>
      </c>
      <c r="C7" s="775">
        <v>2.68</v>
      </c>
      <c r="D7" s="287"/>
      <c r="E7" s="774">
        <v>21</v>
      </c>
      <c r="F7" s="775">
        <v>2.0699999999999998</v>
      </c>
      <c r="G7" s="287"/>
    </row>
    <row r="8" spans="1:7" ht="25.95" customHeight="1">
      <c r="A8" s="661" t="s">
        <v>1413</v>
      </c>
      <c r="B8" s="774">
        <v>69</v>
      </c>
      <c r="C8" s="775">
        <v>6.85</v>
      </c>
      <c r="D8" s="287"/>
      <c r="E8" s="774">
        <v>49</v>
      </c>
      <c r="F8" s="775">
        <v>4.84</v>
      </c>
      <c r="G8" s="287"/>
    </row>
    <row r="9" spans="1:7" ht="25.95" customHeight="1">
      <c r="A9" s="661" t="s">
        <v>1414</v>
      </c>
      <c r="B9" s="774">
        <v>249</v>
      </c>
      <c r="C9" s="775">
        <v>24.72</v>
      </c>
      <c r="D9" s="775" t="s">
        <v>1107</v>
      </c>
      <c r="E9" s="774">
        <v>261</v>
      </c>
      <c r="F9" s="775">
        <v>25.77</v>
      </c>
      <c r="G9" s="287" t="s">
        <v>1105</v>
      </c>
    </row>
    <row r="10" spans="1:7" ht="25.95" customHeight="1">
      <c r="A10" s="661" t="s">
        <v>1415</v>
      </c>
      <c r="B10" s="774">
        <v>564</v>
      </c>
      <c r="C10" s="775">
        <v>55.99</v>
      </c>
      <c r="D10" s="775" t="s">
        <v>1104</v>
      </c>
      <c r="E10" s="774">
        <v>532</v>
      </c>
      <c r="F10" s="775">
        <v>52.54</v>
      </c>
      <c r="G10" s="287" t="s">
        <v>1110</v>
      </c>
    </row>
    <row r="11" spans="1:7" ht="25.95" customHeight="1">
      <c r="A11" s="661" t="s">
        <v>1416</v>
      </c>
      <c r="B11" s="774">
        <v>319</v>
      </c>
      <c r="C11" s="775">
        <v>31.67</v>
      </c>
      <c r="D11" s="287"/>
      <c r="E11" s="774">
        <v>327</v>
      </c>
      <c r="F11" s="775">
        <v>32.299999999999997</v>
      </c>
      <c r="G11" s="287"/>
    </row>
    <row r="12" spans="1:7" ht="25.95" customHeight="1">
      <c r="A12" s="661" t="s">
        <v>1417</v>
      </c>
      <c r="B12" s="774">
        <v>178</v>
      </c>
      <c r="C12" s="775">
        <v>17.670000000000002</v>
      </c>
      <c r="D12" s="287"/>
      <c r="E12" s="774">
        <v>139</v>
      </c>
      <c r="F12" s="775">
        <v>13.73</v>
      </c>
      <c r="G12" s="287"/>
    </row>
    <row r="13" spans="1:7" ht="25.95" customHeight="1">
      <c r="A13" s="661" t="s">
        <v>1418</v>
      </c>
      <c r="B13" s="774">
        <v>48</v>
      </c>
      <c r="C13" s="775">
        <v>4.76</v>
      </c>
      <c r="D13" s="287"/>
      <c r="E13" s="774">
        <v>58</v>
      </c>
      <c r="F13" s="775">
        <v>5.73</v>
      </c>
      <c r="G13" s="287"/>
    </row>
    <row r="14" spans="1:7" ht="25.95" customHeight="1">
      <c r="A14" s="661" t="s">
        <v>1419</v>
      </c>
      <c r="B14" s="774">
        <v>158</v>
      </c>
      <c r="C14" s="775">
        <v>15.68</v>
      </c>
      <c r="D14" s="287"/>
      <c r="E14" s="774">
        <v>131</v>
      </c>
      <c r="F14" s="775">
        <v>12.94</v>
      </c>
      <c r="G14" s="287"/>
    </row>
    <row r="15" spans="1:7" ht="25.95" customHeight="1">
      <c r="A15" s="661" t="s">
        <v>1420</v>
      </c>
      <c r="B15" s="774">
        <v>49</v>
      </c>
      <c r="C15" s="775">
        <v>4.8600000000000003</v>
      </c>
      <c r="D15" s="287"/>
      <c r="E15" s="774">
        <v>61</v>
      </c>
      <c r="F15" s="775">
        <v>6.02</v>
      </c>
      <c r="G15" s="287"/>
    </row>
    <row r="16" spans="1:7" ht="25.95" customHeight="1">
      <c r="A16" s="661" t="s">
        <v>1421</v>
      </c>
      <c r="B16" s="774">
        <v>342</v>
      </c>
      <c r="C16" s="775">
        <v>33.950000000000003</v>
      </c>
      <c r="D16" s="775" t="s">
        <v>1112</v>
      </c>
      <c r="E16" s="774">
        <v>322</v>
      </c>
      <c r="F16" s="775">
        <v>31.8</v>
      </c>
      <c r="G16" s="287" t="s">
        <v>1112</v>
      </c>
    </row>
    <row r="17" spans="1:7" ht="25.95" customHeight="1">
      <c r="A17" s="661" t="s">
        <v>1422</v>
      </c>
      <c r="B17" s="774">
        <v>13</v>
      </c>
      <c r="C17" s="775">
        <v>1.29</v>
      </c>
      <c r="D17" s="287"/>
      <c r="E17" s="774">
        <v>10</v>
      </c>
      <c r="F17" s="775">
        <v>0.99</v>
      </c>
      <c r="G17" s="287"/>
    </row>
    <row r="18" spans="1:7" ht="25.95" customHeight="1">
      <c r="A18" s="661" t="s">
        <v>1423</v>
      </c>
      <c r="B18" s="774">
        <v>25</v>
      </c>
      <c r="C18" s="775">
        <v>2.48</v>
      </c>
      <c r="D18" s="287"/>
      <c r="E18" s="774">
        <v>19</v>
      </c>
      <c r="F18" s="775">
        <v>1.88</v>
      </c>
      <c r="G18" s="287"/>
    </row>
    <row r="19" spans="1:7" ht="25.95" customHeight="1">
      <c r="A19" s="661" t="s">
        <v>1424</v>
      </c>
      <c r="B19" s="774">
        <v>724</v>
      </c>
      <c r="C19" s="775">
        <v>71.87</v>
      </c>
      <c r="D19" s="775" t="s">
        <v>1109</v>
      </c>
      <c r="E19" s="774">
        <v>532</v>
      </c>
      <c r="F19" s="775">
        <v>52.54</v>
      </c>
      <c r="G19" s="287" t="s">
        <v>1109</v>
      </c>
    </row>
    <row r="20" spans="1:7" ht="25.95" customHeight="1">
      <c r="A20" s="661" t="s">
        <v>1425</v>
      </c>
      <c r="B20" s="774">
        <v>588</v>
      </c>
      <c r="C20" s="775">
        <v>58.37</v>
      </c>
      <c r="D20" s="775" t="s">
        <v>1426</v>
      </c>
      <c r="E20" s="774">
        <v>522</v>
      </c>
      <c r="F20" s="775">
        <v>51.55</v>
      </c>
      <c r="G20" s="287" t="s">
        <v>1104</v>
      </c>
    </row>
    <row r="21" spans="1:7" ht="25.95" customHeight="1">
      <c r="A21" s="661" t="s">
        <v>1427</v>
      </c>
      <c r="B21" s="774">
        <v>170</v>
      </c>
      <c r="C21" s="775">
        <v>16.88</v>
      </c>
      <c r="D21" s="287"/>
      <c r="E21" s="774">
        <v>156</v>
      </c>
      <c r="F21" s="775">
        <v>15.41</v>
      </c>
      <c r="G21" s="287"/>
    </row>
    <row r="22" spans="1:7" ht="25.95" customHeight="1">
      <c r="A22" s="661" t="s">
        <v>1428</v>
      </c>
      <c r="B22" s="774">
        <v>204</v>
      </c>
      <c r="C22" s="775">
        <v>20.25</v>
      </c>
      <c r="D22" s="775" t="s">
        <v>1429</v>
      </c>
      <c r="E22" s="774">
        <v>167</v>
      </c>
      <c r="F22" s="775">
        <v>16.489999999999998</v>
      </c>
      <c r="G22" s="287"/>
    </row>
    <row r="23" spans="1:7" ht="25.95" customHeight="1">
      <c r="A23" s="661" t="s">
        <v>1430</v>
      </c>
      <c r="B23" s="774">
        <v>111</v>
      </c>
      <c r="C23" s="775">
        <v>11.02</v>
      </c>
      <c r="D23" s="287"/>
      <c r="E23" s="774">
        <v>122</v>
      </c>
      <c r="F23" s="775">
        <v>12.05</v>
      </c>
      <c r="G23" s="287"/>
    </row>
    <row r="24" spans="1:7" ht="25.95" customHeight="1">
      <c r="A24" s="661" t="s">
        <v>1431</v>
      </c>
      <c r="B24" s="774">
        <v>274</v>
      </c>
      <c r="C24" s="775">
        <v>27.2</v>
      </c>
      <c r="D24" s="775" t="s">
        <v>1105</v>
      </c>
      <c r="E24" s="774">
        <v>231</v>
      </c>
      <c r="F24" s="775">
        <v>22.8</v>
      </c>
      <c r="G24" s="287" t="s">
        <v>1107</v>
      </c>
    </row>
    <row r="25" spans="1:7" ht="25.95" customHeight="1">
      <c r="A25" s="661" t="s">
        <v>1432</v>
      </c>
      <c r="B25" s="774">
        <v>114</v>
      </c>
      <c r="C25" s="775">
        <v>11.32</v>
      </c>
      <c r="D25" s="287"/>
      <c r="E25" s="774">
        <v>104</v>
      </c>
      <c r="F25" s="775">
        <v>10.27</v>
      </c>
      <c r="G25" s="287"/>
    </row>
    <row r="26" spans="1:7" ht="25.95" customHeight="1">
      <c r="A26" s="661" t="s">
        <v>1433</v>
      </c>
      <c r="B26" s="774">
        <v>180</v>
      </c>
      <c r="C26" s="775">
        <v>17.87</v>
      </c>
      <c r="D26" s="287"/>
      <c r="E26" s="774">
        <v>150</v>
      </c>
      <c r="F26" s="775">
        <v>14.81</v>
      </c>
      <c r="G26" s="287"/>
    </row>
    <row r="27" spans="1:7" ht="25.95" customHeight="1">
      <c r="A27" s="661" t="s">
        <v>1434</v>
      </c>
      <c r="B27" s="774">
        <v>54</v>
      </c>
      <c r="C27" s="775">
        <v>5.36</v>
      </c>
      <c r="D27" s="287"/>
      <c r="E27" s="774">
        <v>56</v>
      </c>
      <c r="F27" s="775">
        <v>5.53</v>
      </c>
      <c r="G27" s="287"/>
    </row>
    <row r="28" spans="1:7" ht="25.95" customHeight="1">
      <c r="A28" s="661" t="s">
        <v>1435</v>
      </c>
      <c r="B28" s="774">
        <v>146</v>
      </c>
      <c r="C28" s="775">
        <v>14.49</v>
      </c>
      <c r="D28" s="287"/>
      <c r="E28" s="774">
        <v>215</v>
      </c>
      <c r="F28" s="775">
        <v>21.23</v>
      </c>
      <c r="G28" s="287"/>
    </row>
    <row r="29" spans="1:7" ht="32.4" customHeight="1">
      <c r="A29" s="768" t="s">
        <v>1436</v>
      </c>
      <c r="B29" s="776">
        <v>4499</v>
      </c>
      <c r="C29" s="776">
        <v>446.62</v>
      </c>
      <c r="D29" s="287"/>
      <c r="E29" s="776">
        <v>4063</v>
      </c>
      <c r="F29" s="776">
        <v>401.28</v>
      </c>
      <c r="G29" s="777"/>
    </row>
  </sheetData>
  <mergeCells count="5">
    <mergeCell ref="A1:G1"/>
    <mergeCell ref="A2:G2"/>
    <mergeCell ref="A3:A4"/>
    <mergeCell ref="B3:D3"/>
    <mergeCell ref="E3:G3"/>
  </mergeCells>
  <pageMargins left="0.59055118110236215" right="0.59055118110236215" top="0.39370078740157483" bottom="0.78740157480314965" header="0" footer="0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O25" sqref="O25"/>
    </sheetView>
  </sheetViews>
  <sheetFormatPr defaultRowHeight="13.2"/>
  <cols>
    <col min="1" max="1" width="30.6640625" customWidth="1"/>
    <col min="2" max="9" width="7.6640625" customWidth="1"/>
  </cols>
  <sheetData>
    <row r="1" spans="1:9" ht="23.25" customHeight="1">
      <c r="A1" s="1043" t="s">
        <v>1437</v>
      </c>
      <c r="B1" s="1043"/>
      <c r="C1" s="1043"/>
      <c r="D1" s="1043"/>
      <c r="E1" s="1043"/>
      <c r="F1" s="1043"/>
      <c r="G1" s="1043"/>
      <c r="H1" s="1043"/>
      <c r="I1" s="1043"/>
    </row>
    <row r="2" spans="1:9" ht="14.4">
      <c r="A2" s="1355" t="s">
        <v>1438</v>
      </c>
      <c r="B2" s="1355"/>
      <c r="C2" s="1355"/>
      <c r="D2" s="1355"/>
      <c r="E2" s="1355"/>
      <c r="F2" s="1355"/>
      <c r="G2" s="1355"/>
      <c r="H2" s="1355"/>
      <c r="I2" s="1355"/>
    </row>
    <row r="3" spans="1:9" ht="25.5" customHeight="1">
      <c r="A3" s="1356" t="s">
        <v>1408</v>
      </c>
      <c r="B3" s="1358" t="s">
        <v>1109</v>
      </c>
      <c r="C3" s="1358"/>
      <c r="D3" s="1358" t="s">
        <v>1110</v>
      </c>
      <c r="E3" s="1358"/>
      <c r="F3" s="1358" t="s">
        <v>1104</v>
      </c>
      <c r="G3" s="1358"/>
      <c r="H3" s="1358" t="s">
        <v>1112</v>
      </c>
      <c r="I3" s="1358"/>
    </row>
    <row r="4" spans="1:9" ht="25.5" customHeight="1">
      <c r="A4" s="1357"/>
      <c r="B4" s="765">
        <v>2019</v>
      </c>
      <c r="C4" s="765">
        <v>2020</v>
      </c>
      <c r="D4" s="765">
        <v>2019</v>
      </c>
      <c r="E4" s="765">
        <v>2020</v>
      </c>
      <c r="F4" s="765">
        <v>2019</v>
      </c>
      <c r="G4" s="765">
        <v>2020</v>
      </c>
      <c r="H4" s="765">
        <v>2019</v>
      </c>
      <c r="I4" s="765">
        <v>2020</v>
      </c>
    </row>
    <row r="5" spans="1:9" ht="28.2" customHeight="1">
      <c r="A5" s="736" t="s">
        <v>1410</v>
      </c>
      <c r="B5" s="766">
        <v>33.33</v>
      </c>
      <c r="C5" s="766">
        <v>40</v>
      </c>
      <c r="D5" s="766">
        <v>33.33</v>
      </c>
      <c r="E5" s="766">
        <v>60</v>
      </c>
      <c r="F5" s="766">
        <v>33.33</v>
      </c>
      <c r="G5" s="766">
        <v>0</v>
      </c>
      <c r="H5" s="766">
        <v>0</v>
      </c>
      <c r="I5" s="766">
        <v>0</v>
      </c>
    </row>
    <row r="6" spans="1:9" ht="28.2" customHeight="1">
      <c r="A6" s="736" t="s">
        <v>1411</v>
      </c>
      <c r="B6" s="766">
        <v>6.67</v>
      </c>
      <c r="C6" s="766">
        <v>1.64</v>
      </c>
      <c r="D6" s="766">
        <v>14.67</v>
      </c>
      <c r="E6" s="766">
        <v>13.11</v>
      </c>
      <c r="F6" s="766">
        <v>36</v>
      </c>
      <c r="G6" s="766">
        <v>40.98</v>
      </c>
      <c r="H6" s="766">
        <v>41.33</v>
      </c>
      <c r="I6" s="766">
        <v>44.26</v>
      </c>
    </row>
    <row r="7" spans="1:9" ht="28.2" customHeight="1">
      <c r="A7" s="736" t="s">
        <v>1412</v>
      </c>
      <c r="B7" s="766">
        <v>0</v>
      </c>
      <c r="C7" s="766">
        <v>0</v>
      </c>
      <c r="D7" s="766">
        <v>3.85</v>
      </c>
      <c r="E7" s="766">
        <v>4.76</v>
      </c>
      <c r="F7" s="766">
        <v>23.08</v>
      </c>
      <c r="G7" s="766">
        <v>33.33</v>
      </c>
      <c r="H7" s="766">
        <v>69.23</v>
      </c>
      <c r="I7" s="766">
        <v>52.38</v>
      </c>
    </row>
    <row r="8" spans="1:9" ht="28.2" customHeight="1">
      <c r="A8" s="736" t="s">
        <v>1413</v>
      </c>
      <c r="B8" s="766">
        <v>6.56</v>
      </c>
      <c r="C8" s="766">
        <v>0</v>
      </c>
      <c r="D8" s="766">
        <v>22.95</v>
      </c>
      <c r="E8" s="766">
        <v>35.71</v>
      </c>
      <c r="F8" s="766">
        <v>32.799999999999997</v>
      </c>
      <c r="G8" s="766">
        <v>23.81</v>
      </c>
      <c r="H8" s="766">
        <v>32.799999999999997</v>
      </c>
      <c r="I8" s="766">
        <v>40.479999999999997</v>
      </c>
    </row>
    <row r="9" spans="1:9" ht="28.2" customHeight="1">
      <c r="A9" s="736" t="s">
        <v>1414</v>
      </c>
      <c r="B9" s="766">
        <v>15.93</v>
      </c>
      <c r="C9" s="766">
        <v>11.4</v>
      </c>
      <c r="D9" s="766">
        <v>18.14</v>
      </c>
      <c r="E9" s="766">
        <v>16.670000000000002</v>
      </c>
      <c r="F9" s="766">
        <v>16.37</v>
      </c>
      <c r="G9" s="766">
        <v>15.35</v>
      </c>
      <c r="H9" s="766">
        <v>41.15</v>
      </c>
      <c r="I9" s="766">
        <v>50.88</v>
      </c>
    </row>
    <row r="10" spans="1:9" ht="28.2" customHeight="1">
      <c r="A10" s="736" t="s">
        <v>1415</v>
      </c>
      <c r="B10" s="766">
        <v>11.34</v>
      </c>
      <c r="C10" s="778">
        <v>11.5</v>
      </c>
      <c r="D10" s="766">
        <v>30.11</v>
      </c>
      <c r="E10" s="778">
        <v>32.43</v>
      </c>
      <c r="F10" s="778">
        <v>25.84</v>
      </c>
      <c r="G10" s="778">
        <v>22.8</v>
      </c>
      <c r="H10" s="778">
        <v>26.21</v>
      </c>
      <c r="I10" s="778">
        <v>31.38</v>
      </c>
    </row>
    <row r="11" spans="1:9" ht="28.2" customHeight="1">
      <c r="A11" s="736" t="s">
        <v>1416</v>
      </c>
      <c r="B11" s="766">
        <v>10.23</v>
      </c>
      <c r="C11" s="766">
        <v>8.19</v>
      </c>
      <c r="D11" s="766">
        <v>31.35</v>
      </c>
      <c r="E11" s="766">
        <v>34.81</v>
      </c>
      <c r="F11" s="766">
        <v>23.1</v>
      </c>
      <c r="G11" s="766">
        <v>21.84</v>
      </c>
      <c r="H11" s="766">
        <v>28.38</v>
      </c>
      <c r="I11" s="766">
        <v>32.42</v>
      </c>
    </row>
    <row r="12" spans="1:9" ht="28.2" customHeight="1">
      <c r="A12" s="779" t="s">
        <v>1417</v>
      </c>
      <c r="B12" s="766">
        <v>16.3</v>
      </c>
      <c r="C12" s="766">
        <v>17.190000000000001</v>
      </c>
      <c r="D12" s="766">
        <v>25</v>
      </c>
      <c r="E12" s="766">
        <v>24.22</v>
      </c>
      <c r="F12" s="766">
        <v>34.880000000000003</v>
      </c>
      <c r="G12" s="766">
        <v>26.56</v>
      </c>
      <c r="H12" s="766">
        <v>19.8</v>
      </c>
      <c r="I12" s="766">
        <v>32.03</v>
      </c>
    </row>
    <row r="13" spans="1:9" ht="28.2" customHeight="1">
      <c r="A13" s="736" t="s">
        <v>1418</v>
      </c>
      <c r="B13" s="766">
        <v>3.03</v>
      </c>
      <c r="C13" s="766">
        <v>2.94</v>
      </c>
      <c r="D13" s="766">
        <v>9.09</v>
      </c>
      <c r="E13" s="766">
        <v>8.82</v>
      </c>
      <c r="F13" s="766">
        <v>18.18</v>
      </c>
      <c r="G13" s="766">
        <v>14.71</v>
      </c>
      <c r="H13" s="766">
        <v>60.61</v>
      </c>
      <c r="I13" s="766">
        <v>67.650000000000006</v>
      </c>
    </row>
    <row r="14" spans="1:9" ht="28.2" customHeight="1">
      <c r="A14" s="736" t="s">
        <v>1419</v>
      </c>
      <c r="B14" s="766">
        <v>2.86</v>
      </c>
      <c r="C14" s="766">
        <v>5.0999999999999996</v>
      </c>
      <c r="D14" s="766">
        <v>7.14</v>
      </c>
      <c r="E14" s="766">
        <v>15.31</v>
      </c>
      <c r="F14" s="766">
        <v>14.29</v>
      </c>
      <c r="G14" s="766">
        <v>15.31</v>
      </c>
      <c r="H14" s="766">
        <v>70.709999999999994</v>
      </c>
      <c r="I14" s="766">
        <v>63.27</v>
      </c>
    </row>
    <row r="15" spans="1:9" ht="28.2" customHeight="1">
      <c r="A15" s="736" t="s">
        <v>1420</v>
      </c>
      <c r="B15" s="766">
        <v>8.6999999999999993</v>
      </c>
      <c r="C15" s="766">
        <v>5.0999999999999996</v>
      </c>
      <c r="D15" s="766">
        <v>19.57</v>
      </c>
      <c r="E15" s="766">
        <v>23.73</v>
      </c>
      <c r="F15" s="766">
        <v>43.48</v>
      </c>
      <c r="G15" s="766">
        <v>40.68</v>
      </c>
      <c r="H15" s="766">
        <v>26.09</v>
      </c>
      <c r="I15" s="766">
        <v>28.81</v>
      </c>
    </row>
    <row r="16" spans="1:9" ht="28.2" customHeight="1">
      <c r="A16" s="736" t="s">
        <v>1421</v>
      </c>
      <c r="B16" s="766">
        <v>15.79</v>
      </c>
      <c r="C16" s="766">
        <v>13.28</v>
      </c>
      <c r="D16" s="766">
        <v>11.84</v>
      </c>
      <c r="E16" s="766">
        <v>13.28</v>
      </c>
      <c r="F16" s="766">
        <v>21.71</v>
      </c>
      <c r="G16" s="766">
        <v>31.12</v>
      </c>
      <c r="H16" s="766">
        <v>49.01</v>
      </c>
      <c r="I16" s="766">
        <v>41.91</v>
      </c>
    </row>
    <row r="17" spans="1:9" ht="28.2" customHeight="1">
      <c r="A17" s="736" t="s">
        <v>1422</v>
      </c>
      <c r="B17" s="766">
        <v>18.18</v>
      </c>
      <c r="C17" s="766">
        <v>37.5</v>
      </c>
      <c r="D17" s="766">
        <v>18.2</v>
      </c>
      <c r="E17" s="766">
        <v>25</v>
      </c>
      <c r="F17" s="766">
        <v>9.09</v>
      </c>
      <c r="G17" s="766">
        <v>0</v>
      </c>
      <c r="H17" s="766">
        <v>18.2</v>
      </c>
      <c r="I17" s="766">
        <v>25</v>
      </c>
    </row>
    <row r="18" spans="1:9" ht="28.2" customHeight="1">
      <c r="A18" s="736" t="s">
        <v>1423</v>
      </c>
      <c r="B18" s="766">
        <v>28</v>
      </c>
      <c r="C18" s="766">
        <v>17.649999999999999</v>
      </c>
      <c r="D18" s="766">
        <v>32</v>
      </c>
      <c r="E18" s="766">
        <v>35.29</v>
      </c>
      <c r="F18" s="766">
        <v>8</v>
      </c>
      <c r="G18" s="766">
        <v>5.88</v>
      </c>
      <c r="H18" s="766">
        <v>12</v>
      </c>
      <c r="I18" s="766">
        <v>17.649999999999999</v>
      </c>
    </row>
    <row r="19" spans="1:9" s="111" customFormat="1" ht="34.200000000000003" customHeight="1">
      <c r="A19" s="779" t="s">
        <v>1424</v>
      </c>
      <c r="B19" s="778">
        <v>76.599999999999994</v>
      </c>
      <c r="C19" s="778">
        <v>77.27</v>
      </c>
      <c r="D19" s="778">
        <v>17.3</v>
      </c>
      <c r="E19" s="778">
        <v>17.420000000000002</v>
      </c>
      <c r="F19" s="778">
        <v>2.8</v>
      </c>
      <c r="G19" s="778">
        <v>3.79</v>
      </c>
      <c r="H19" s="766">
        <v>1.1000000000000001</v>
      </c>
      <c r="I19" s="778">
        <v>1.32</v>
      </c>
    </row>
    <row r="20" spans="1:9" ht="28.2" customHeight="1">
      <c r="A20" s="736" t="s">
        <v>1425</v>
      </c>
      <c r="B20" s="766">
        <v>21.97</v>
      </c>
      <c r="C20" s="766">
        <v>23.69</v>
      </c>
      <c r="D20" s="766">
        <v>53.81</v>
      </c>
      <c r="E20" s="766">
        <v>47.96</v>
      </c>
      <c r="F20" s="766">
        <v>18</v>
      </c>
      <c r="G20" s="766">
        <v>20.39</v>
      </c>
      <c r="H20" s="766">
        <v>5.2</v>
      </c>
      <c r="I20" s="766">
        <v>7.18</v>
      </c>
    </row>
    <row r="21" spans="1:9" ht="28.2" customHeight="1">
      <c r="A21" s="736" t="s">
        <v>1427</v>
      </c>
      <c r="B21" s="766">
        <v>34.32</v>
      </c>
      <c r="C21" s="766">
        <v>41.03</v>
      </c>
      <c r="D21" s="766">
        <v>23.1</v>
      </c>
      <c r="E21" s="766">
        <v>21.15</v>
      </c>
      <c r="F21" s="766">
        <v>29.6</v>
      </c>
      <c r="G21" s="766">
        <v>25.64</v>
      </c>
      <c r="H21" s="766">
        <v>10.65</v>
      </c>
      <c r="I21" s="766">
        <v>10.26</v>
      </c>
    </row>
    <row r="22" spans="1:9" ht="28.2" customHeight="1">
      <c r="A22" s="736" t="s">
        <v>1428</v>
      </c>
      <c r="B22" s="766">
        <v>66.67</v>
      </c>
      <c r="C22" s="766">
        <v>67.08</v>
      </c>
      <c r="D22" s="766">
        <v>15.15</v>
      </c>
      <c r="E22" s="766">
        <v>13.04</v>
      </c>
      <c r="F22" s="766">
        <v>6.57</v>
      </c>
      <c r="G22" s="766">
        <v>14.29</v>
      </c>
      <c r="H22" s="766">
        <v>6.57</v>
      </c>
      <c r="I22" s="766">
        <v>1.86</v>
      </c>
    </row>
    <row r="23" spans="1:9" ht="28.2" customHeight="1">
      <c r="A23" s="736" t="s">
        <v>1430</v>
      </c>
      <c r="B23" s="766">
        <v>25.69</v>
      </c>
      <c r="C23" s="766">
        <v>29.66</v>
      </c>
      <c r="D23" s="766">
        <v>11.01</v>
      </c>
      <c r="E23" s="766">
        <v>13.56</v>
      </c>
      <c r="F23" s="766">
        <v>41.28</v>
      </c>
      <c r="G23" s="766">
        <v>35.590000000000003</v>
      </c>
      <c r="H23" s="766">
        <v>20.18</v>
      </c>
      <c r="I23" s="766">
        <v>20.34</v>
      </c>
    </row>
    <row r="24" spans="1:9" ht="28.2" customHeight="1">
      <c r="A24" s="736" t="s">
        <v>1431</v>
      </c>
      <c r="B24" s="766">
        <v>15.56</v>
      </c>
      <c r="C24" s="766">
        <v>10.81</v>
      </c>
      <c r="D24" s="766">
        <v>29.26</v>
      </c>
      <c r="E24" s="766">
        <v>24.32</v>
      </c>
      <c r="F24" s="766">
        <v>33.33</v>
      </c>
      <c r="G24" s="766">
        <v>32.880000000000003</v>
      </c>
      <c r="H24" s="766">
        <v>18.89</v>
      </c>
      <c r="I24" s="766">
        <v>29.73</v>
      </c>
    </row>
    <row r="25" spans="1:9" ht="28.2" customHeight="1">
      <c r="A25" s="736" t="s">
        <v>1432</v>
      </c>
      <c r="B25" s="766">
        <v>40.18</v>
      </c>
      <c r="C25" s="766">
        <v>36</v>
      </c>
      <c r="D25" s="766">
        <v>20.54</v>
      </c>
      <c r="E25" s="766">
        <v>21</v>
      </c>
      <c r="F25" s="766">
        <v>17.86</v>
      </c>
      <c r="G25" s="766">
        <v>13</v>
      </c>
      <c r="H25" s="766">
        <v>9.82</v>
      </c>
      <c r="I25" s="766">
        <v>15</v>
      </c>
    </row>
    <row r="26" spans="1:9" ht="28.2" customHeight="1">
      <c r="A26" s="736" t="s">
        <v>1433</v>
      </c>
      <c r="B26" s="766">
        <v>51.72</v>
      </c>
      <c r="C26" s="766">
        <v>56.74</v>
      </c>
      <c r="D26" s="766">
        <v>10.34</v>
      </c>
      <c r="E26" s="766">
        <v>10.64</v>
      </c>
      <c r="F26" s="766">
        <v>13.79</v>
      </c>
      <c r="G26" s="766">
        <v>12.06</v>
      </c>
      <c r="H26" s="766">
        <v>20.11</v>
      </c>
      <c r="I26" s="766">
        <v>19.149999999999999</v>
      </c>
    </row>
    <row r="27" spans="1:9" ht="28.2" customHeight="1">
      <c r="A27" s="736" t="s">
        <v>1434</v>
      </c>
      <c r="B27" s="766">
        <v>57.41</v>
      </c>
      <c r="C27" s="766">
        <v>61.8</v>
      </c>
      <c r="D27" s="766">
        <v>14.81</v>
      </c>
      <c r="E27" s="766">
        <v>18.18</v>
      </c>
      <c r="F27" s="766">
        <v>12.96</v>
      </c>
      <c r="G27" s="766">
        <v>3.64</v>
      </c>
      <c r="H27" s="766">
        <v>11.11</v>
      </c>
      <c r="I27" s="766">
        <v>12.7</v>
      </c>
    </row>
    <row r="28" spans="1:9" ht="28.2" customHeight="1">
      <c r="A28" s="736" t="s">
        <v>1435</v>
      </c>
      <c r="B28" s="766">
        <v>1.89</v>
      </c>
      <c r="C28" s="766">
        <v>3.17</v>
      </c>
      <c r="D28" s="766">
        <v>16.98</v>
      </c>
      <c r="E28" s="766">
        <v>15.08</v>
      </c>
      <c r="F28" s="766">
        <v>5.66</v>
      </c>
      <c r="G28" s="766">
        <v>7.14</v>
      </c>
      <c r="H28" s="766">
        <v>23.58</v>
      </c>
      <c r="I28" s="766">
        <v>28.57</v>
      </c>
    </row>
    <row r="29" spans="1:9" ht="34.200000000000003" customHeight="1">
      <c r="A29" s="780" t="s">
        <v>1436</v>
      </c>
      <c r="B29" s="769">
        <v>30.74</v>
      </c>
      <c r="C29" s="769">
        <v>29.38</v>
      </c>
      <c r="D29" s="769">
        <v>23.07</v>
      </c>
      <c r="E29" s="769">
        <v>23.4</v>
      </c>
      <c r="F29" s="769">
        <v>17.46</v>
      </c>
      <c r="G29" s="769">
        <v>18.34</v>
      </c>
      <c r="H29" s="769">
        <v>21.42</v>
      </c>
      <c r="I29" s="769">
        <v>23.38</v>
      </c>
    </row>
  </sheetData>
  <mergeCells count="7">
    <mergeCell ref="A1:I1"/>
    <mergeCell ref="A2:I2"/>
    <mergeCell ref="A3:A4"/>
    <mergeCell ref="B3:C3"/>
    <mergeCell ref="D3:E3"/>
    <mergeCell ref="F3:G3"/>
    <mergeCell ref="H3:I3"/>
  </mergeCells>
  <pageMargins left="0.59055118110236227" right="0.59055118110236227" top="0.39370078740157483" bottom="0.78740157480314965" header="0" footer="0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>
  <dimension ref="A1:I31"/>
  <sheetViews>
    <sheetView zoomScaleNormal="100" workbookViewId="0">
      <selection activeCell="K52" sqref="K52"/>
    </sheetView>
  </sheetViews>
  <sheetFormatPr defaultColWidth="9.109375" defaultRowHeight="13.2"/>
  <cols>
    <col min="1" max="1" width="26.5546875" style="786" customWidth="1"/>
    <col min="2" max="2" width="7.44140625" style="787" customWidth="1"/>
    <col min="3" max="3" width="7.6640625" style="787" customWidth="1"/>
    <col min="4" max="4" width="7.44140625" style="787" customWidth="1"/>
    <col min="5" max="5" width="7.88671875" style="787" customWidth="1"/>
    <col min="6" max="6" width="7.5546875" style="787" customWidth="1"/>
    <col min="7" max="7" width="8.109375" style="787" customWidth="1"/>
    <col min="8" max="8" width="7.6640625" style="787" customWidth="1"/>
    <col min="9" max="9" width="8.44140625" style="787" customWidth="1"/>
    <col min="10" max="10" width="12.33203125" style="113" customWidth="1"/>
    <col min="11" max="13" width="9.109375" style="113"/>
    <col min="14" max="14" width="9.44140625" style="113" customWidth="1"/>
    <col min="15" max="15" width="9.109375" style="113"/>
    <col min="16" max="16" width="9.44140625" style="113" customWidth="1"/>
    <col min="17" max="16384" width="9.109375" style="113"/>
  </cols>
  <sheetData>
    <row r="1" spans="1:9" ht="24.75" customHeight="1">
      <c r="A1" s="1351" t="s">
        <v>1439</v>
      </c>
      <c r="B1" s="1351"/>
      <c r="C1" s="1351"/>
      <c r="D1" s="1351"/>
      <c r="E1" s="1351"/>
      <c r="F1" s="1351"/>
      <c r="G1" s="1351"/>
      <c r="H1" s="1351"/>
      <c r="I1" s="1351"/>
    </row>
    <row r="2" spans="1:9" ht="18.75" customHeight="1">
      <c r="A2" s="1351" t="s">
        <v>1440</v>
      </c>
      <c r="B2" s="1351"/>
      <c r="C2" s="1351"/>
      <c r="D2" s="1351"/>
      <c r="E2" s="1351"/>
      <c r="F2" s="1351"/>
      <c r="G2" s="1351"/>
      <c r="H2" s="1351"/>
      <c r="I2" s="1351"/>
    </row>
    <row r="3" spans="1:9" s="764" customFormat="1" ht="19.2" customHeight="1">
      <c r="A3" s="1359" t="s">
        <v>1408</v>
      </c>
      <c r="B3" s="1362" t="s">
        <v>1441</v>
      </c>
      <c r="C3" s="1362"/>
      <c r="D3" s="1362"/>
      <c r="E3" s="1363"/>
      <c r="F3" s="1362" t="s">
        <v>1442</v>
      </c>
      <c r="G3" s="1362"/>
      <c r="H3" s="1362"/>
      <c r="I3" s="1363"/>
    </row>
    <row r="4" spans="1:9" s="764" customFormat="1" ht="19.2" customHeight="1">
      <c r="A4" s="1360"/>
      <c r="B4" s="1364" t="s">
        <v>234</v>
      </c>
      <c r="C4" s="1327"/>
      <c r="D4" s="1326" t="s">
        <v>48</v>
      </c>
      <c r="E4" s="1327"/>
      <c r="F4" s="1364" t="s">
        <v>234</v>
      </c>
      <c r="G4" s="1327"/>
      <c r="H4" s="1326" t="s">
        <v>48</v>
      </c>
      <c r="I4" s="1327"/>
    </row>
    <row r="5" spans="1:9" s="781" customFormat="1" ht="21" customHeight="1">
      <c r="A5" s="1361"/>
      <c r="B5" s="765">
        <v>2019</v>
      </c>
      <c r="C5" s="765">
        <v>2020</v>
      </c>
      <c r="D5" s="765">
        <v>2019</v>
      </c>
      <c r="E5" s="765">
        <v>2020</v>
      </c>
      <c r="F5" s="765">
        <v>2019</v>
      </c>
      <c r="G5" s="765">
        <v>2020</v>
      </c>
      <c r="H5" s="765">
        <v>2019</v>
      </c>
      <c r="I5" s="765">
        <v>2020</v>
      </c>
    </row>
    <row r="6" spans="1:9" s="781" customFormat="1" ht="25.5" customHeight="1">
      <c r="A6" s="661" t="s">
        <v>1410</v>
      </c>
      <c r="B6" s="782">
        <v>0.85</v>
      </c>
      <c r="C6" s="71">
        <v>0.63</v>
      </c>
      <c r="D6" s="782">
        <v>0.37</v>
      </c>
      <c r="E6" s="71">
        <v>0.56000000000000005</v>
      </c>
      <c r="F6" s="782">
        <v>0.21</v>
      </c>
      <c r="G6" s="71">
        <v>0.18</v>
      </c>
      <c r="H6" s="71">
        <v>0.08</v>
      </c>
      <c r="I6" s="71">
        <v>0.13</v>
      </c>
    </row>
    <row r="7" spans="1:9" s="781" customFormat="1" ht="25.5" customHeight="1">
      <c r="A7" s="661" t="s">
        <v>1411</v>
      </c>
      <c r="B7" s="782">
        <v>11.2</v>
      </c>
      <c r="C7" s="71">
        <v>9.24</v>
      </c>
      <c r="D7" s="782">
        <v>5.0599999999999996</v>
      </c>
      <c r="E7" s="71">
        <v>3.9</v>
      </c>
      <c r="F7" s="782">
        <v>2.81</v>
      </c>
      <c r="G7" s="71">
        <v>2.58</v>
      </c>
      <c r="H7" s="71">
        <v>1.03</v>
      </c>
      <c r="I7" s="71">
        <v>0.9</v>
      </c>
    </row>
    <row r="8" spans="1:9" s="781" customFormat="1" ht="25.5" customHeight="1">
      <c r="A8" s="661" t="s">
        <v>1412</v>
      </c>
      <c r="B8" s="782">
        <v>4.4400000000000004</v>
      </c>
      <c r="C8" s="71">
        <v>2.52</v>
      </c>
      <c r="D8" s="782">
        <v>1.1200000000000001</v>
      </c>
      <c r="E8" s="71">
        <v>1.49</v>
      </c>
      <c r="F8" s="782">
        <v>1.1100000000000001</v>
      </c>
      <c r="G8" s="71">
        <v>0.71</v>
      </c>
      <c r="H8" s="71">
        <v>0.23</v>
      </c>
      <c r="I8" s="71">
        <v>0.34</v>
      </c>
    </row>
    <row r="9" spans="1:9" s="781" customFormat="1" ht="25.5" customHeight="1">
      <c r="A9" s="661" t="s">
        <v>1413</v>
      </c>
      <c r="B9" s="782">
        <v>9.7200000000000006</v>
      </c>
      <c r="C9" s="71">
        <v>8.4</v>
      </c>
      <c r="D9" s="782">
        <v>4.3099999999999996</v>
      </c>
      <c r="E9" s="71">
        <v>1.68</v>
      </c>
      <c r="F9" s="782">
        <v>2.4700000000000002</v>
      </c>
      <c r="G9" s="71">
        <v>2.35</v>
      </c>
      <c r="H9" s="71">
        <v>0.88</v>
      </c>
      <c r="I9" s="71">
        <v>0.38</v>
      </c>
    </row>
    <row r="10" spans="1:9" s="781" customFormat="1" ht="25.5" customHeight="1">
      <c r="A10" s="661" t="s">
        <v>1414</v>
      </c>
      <c r="B10" s="782">
        <v>28.94</v>
      </c>
      <c r="C10" s="71">
        <v>31.29</v>
      </c>
      <c r="D10" s="782">
        <v>20.79</v>
      </c>
      <c r="E10" s="71">
        <v>20.88</v>
      </c>
      <c r="F10" s="782">
        <v>7.26</v>
      </c>
      <c r="G10" s="71">
        <v>8.75</v>
      </c>
      <c r="H10" s="71">
        <v>4.25</v>
      </c>
      <c r="I10" s="71">
        <v>4.74</v>
      </c>
    </row>
    <row r="11" spans="1:9" s="781" customFormat="1" ht="25.5" customHeight="1">
      <c r="A11" s="661" t="s">
        <v>1443</v>
      </c>
      <c r="B11" s="782">
        <v>26.2</v>
      </c>
      <c r="C11" s="71">
        <v>29.4</v>
      </c>
      <c r="D11" s="782">
        <v>36.520000000000003</v>
      </c>
      <c r="E11" s="71">
        <v>34.86</v>
      </c>
      <c r="F11" s="782">
        <v>6.57</v>
      </c>
      <c r="G11" s="71">
        <v>8.1999999999999993</v>
      </c>
      <c r="H11" s="71">
        <v>7.47</v>
      </c>
      <c r="I11" s="71">
        <v>7.9</v>
      </c>
    </row>
    <row r="12" spans="1:9" s="783" customFormat="1" ht="25.5" customHeight="1">
      <c r="A12" s="641" t="s">
        <v>1444</v>
      </c>
      <c r="B12" s="96">
        <v>19.440000000000001</v>
      </c>
      <c r="C12" s="643">
        <v>13.86</v>
      </c>
      <c r="D12" s="96">
        <v>16.100000000000001</v>
      </c>
      <c r="E12" s="643">
        <v>13.61</v>
      </c>
      <c r="F12" s="96">
        <v>4.87</v>
      </c>
      <c r="G12" s="643">
        <v>3.88</v>
      </c>
      <c r="H12" s="643">
        <v>3.29</v>
      </c>
      <c r="I12" s="643">
        <v>3.09</v>
      </c>
    </row>
    <row r="13" spans="1:9" s="781" customFormat="1" ht="25.5" customHeight="1">
      <c r="A13" s="661" t="s">
        <v>1418</v>
      </c>
      <c r="B13" s="782">
        <v>6.34</v>
      </c>
      <c r="C13" s="71">
        <v>6.5</v>
      </c>
      <c r="D13" s="782">
        <v>3.37</v>
      </c>
      <c r="E13" s="71">
        <v>5.03</v>
      </c>
      <c r="F13" s="782">
        <v>1.59</v>
      </c>
      <c r="G13" s="71">
        <v>1.82</v>
      </c>
      <c r="H13" s="71">
        <v>0.69</v>
      </c>
      <c r="I13" s="71">
        <v>1.1399999999999999</v>
      </c>
    </row>
    <row r="14" spans="1:9" s="781" customFormat="1" ht="25.5" customHeight="1">
      <c r="A14" s="661" t="s">
        <v>1419</v>
      </c>
      <c r="B14" s="782">
        <v>14.15</v>
      </c>
      <c r="C14" s="71">
        <v>12.39</v>
      </c>
      <c r="D14" s="782">
        <v>17.04</v>
      </c>
      <c r="E14" s="71">
        <v>13.61</v>
      </c>
      <c r="F14" s="782">
        <v>3.55</v>
      </c>
      <c r="G14" s="71">
        <v>3.47</v>
      </c>
      <c r="H14" s="71">
        <v>3.49</v>
      </c>
      <c r="I14" s="71">
        <v>3.09</v>
      </c>
    </row>
    <row r="15" spans="1:9" s="781" customFormat="1" ht="25.5" customHeight="1">
      <c r="A15" s="661" t="s">
        <v>1420</v>
      </c>
      <c r="B15" s="782">
        <v>8.8699999999999992</v>
      </c>
      <c r="C15" s="71">
        <v>12.28</v>
      </c>
      <c r="D15" s="782">
        <v>1.31</v>
      </c>
      <c r="E15" s="71">
        <v>1.1200000000000001</v>
      </c>
      <c r="F15" s="782">
        <v>2.2200000000000002</v>
      </c>
      <c r="G15" s="71">
        <v>3.29</v>
      </c>
      <c r="H15" s="71">
        <v>0.27</v>
      </c>
      <c r="I15" s="71">
        <v>0.25</v>
      </c>
    </row>
    <row r="16" spans="1:9" s="781" customFormat="1" ht="25.5" customHeight="1">
      <c r="A16" s="661" t="s">
        <v>1445</v>
      </c>
      <c r="B16" s="782">
        <v>55.35</v>
      </c>
      <c r="C16" s="71">
        <v>50.4</v>
      </c>
      <c r="D16" s="782">
        <v>14.98</v>
      </c>
      <c r="E16" s="71">
        <v>15.47</v>
      </c>
      <c r="F16" s="782">
        <v>13.88</v>
      </c>
      <c r="G16" s="71">
        <v>14.1</v>
      </c>
      <c r="H16" s="71">
        <v>3.06</v>
      </c>
      <c r="I16" s="71">
        <v>3.52</v>
      </c>
    </row>
    <row r="17" spans="1:9" s="781" customFormat="1" ht="25.5" customHeight="1">
      <c r="A17" s="661" t="s">
        <v>1422</v>
      </c>
      <c r="B17" s="782">
        <v>2.3199999999999998</v>
      </c>
      <c r="C17" s="71">
        <v>1.26</v>
      </c>
      <c r="D17" s="782">
        <v>0.37</v>
      </c>
      <c r="E17" s="71">
        <v>0.75</v>
      </c>
      <c r="F17" s="782">
        <v>0.57999999999999996</v>
      </c>
      <c r="G17" s="71">
        <v>0.35</v>
      </c>
      <c r="H17" s="71">
        <v>0.08</v>
      </c>
      <c r="I17" s="71">
        <v>0.17</v>
      </c>
    </row>
    <row r="18" spans="1:9" s="781" customFormat="1" ht="25.5" customHeight="1">
      <c r="A18" s="661" t="s">
        <v>1423</v>
      </c>
      <c r="B18" s="782">
        <v>2.11</v>
      </c>
      <c r="C18" s="71">
        <v>1.89</v>
      </c>
      <c r="D18" s="782">
        <v>2.81</v>
      </c>
      <c r="E18" s="71">
        <v>1.86</v>
      </c>
      <c r="F18" s="782">
        <v>0.53</v>
      </c>
      <c r="G18" s="71">
        <v>0.53</v>
      </c>
      <c r="H18" s="71">
        <v>0.56999999999999995</v>
      </c>
      <c r="I18" s="71">
        <v>0.42</v>
      </c>
    </row>
    <row r="19" spans="1:9" s="781" customFormat="1" ht="25.5" customHeight="1">
      <c r="A19" s="661" t="s">
        <v>1446</v>
      </c>
      <c r="B19" s="782">
        <v>9.08</v>
      </c>
      <c r="C19" s="71">
        <v>4.41</v>
      </c>
      <c r="D19" s="782">
        <v>14.04</v>
      </c>
      <c r="E19" s="71">
        <v>3.36</v>
      </c>
      <c r="F19" s="782">
        <v>2.2799999999999998</v>
      </c>
      <c r="G19" s="71">
        <v>1.23</v>
      </c>
      <c r="H19" s="71">
        <v>2.87</v>
      </c>
      <c r="I19" s="71">
        <v>2.0299999999999998</v>
      </c>
    </row>
    <row r="20" spans="1:9" s="781" customFormat="1" ht="25.5" customHeight="1">
      <c r="A20" s="661" t="s">
        <v>1447</v>
      </c>
      <c r="B20" s="782">
        <v>50.07</v>
      </c>
      <c r="C20" s="71">
        <v>33.6</v>
      </c>
      <c r="D20" s="782">
        <v>67.790000000000006</v>
      </c>
      <c r="E20" s="71">
        <v>36.49</v>
      </c>
      <c r="F20" s="782">
        <v>12.55</v>
      </c>
      <c r="G20" s="71">
        <v>9.4</v>
      </c>
      <c r="H20" s="71">
        <v>13.86</v>
      </c>
      <c r="I20" s="71">
        <v>12.8</v>
      </c>
    </row>
    <row r="21" spans="1:9" s="781" customFormat="1" ht="25.5" customHeight="1">
      <c r="A21" s="661" t="s">
        <v>1425</v>
      </c>
      <c r="B21" s="782">
        <v>0.63</v>
      </c>
      <c r="C21" s="784" t="s">
        <v>303</v>
      </c>
      <c r="D21" s="782">
        <v>109.55</v>
      </c>
      <c r="E21" s="71">
        <v>97.32</v>
      </c>
      <c r="F21" s="782">
        <v>0.05</v>
      </c>
      <c r="G21" s="784" t="s">
        <v>303</v>
      </c>
      <c r="H21" s="71">
        <v>22.41</v>
      </c>
      <c r="I21" s="71">
        <v>22.15</v>
      </c>
    </row>
    <row r="22" spans="1:9" s="781" customFormat="1" ht="25.5" customHeight="1">
      <c r="A22" s="661" t="s">
        <v>1427</v>
      </c>
      <c r="B22" s="784" t="s">
        <v>303</v>
      </c>
      <c r="C22" s="784" t="s">
        <v>303</v>
      </c>
      <c r="D22" s="782">
        <v>31.85</v>
      </c>
      <c r="E22" s="71">
        <v>29.08</v>
      </c>
      <c r="F22" s="784" t="s">
        <v>303</v>
      </c>
      <c r="G22" s="784" t="s">
        <v>303</v>
      </c>
      <c r="H22" s="71">
        <v>6.51</v>
      </c>
      <c r="I22" s="71">
        <v>6.69</v>
      </c>
    </row>
    <row r="23" spans="1:9" s="781" customFormat="1" ht="25.5" customHeight="1">
      <c r="A23" s="661" t="s">
        <v>1428</v>
      </c>
      <c r="B23" s="784" t="s">
        <v>303</v>
      </c>
      <c r="C23" s="784" t="s">
        <v>303</v>
      </c>
      <c r="D23" s="782">
        <v>38.200000000000003</v>
      </c>
      <c r="E23" s="71">
        <v>31.14</v>
      </c>
      <c r="F23" s="784" t="s">
        <v>303</v>
      </c>
      <c r="G23" s="784" t="s">
        <v>303</v>
      </c>
      <c r="H23" s="71">
        <v>7.81</v>
      </c>
      <c r="I23" s="71">
        <v>7.12</v>
      </c>
    </row>
    <row r="24" spans="1:9" s="781" customFormat="1" ht="25.5" customHeight="1">
      <c r="A24" s="661" t="s">
        <v>1430</v>
      </c>
      <c r="B24" s="784" t="s">
        <v>303</v>
      </c>
      <c r="C24" s="784" t="s">
        <v>303</v>
      </c>
      <c r="D24" s="782">
        <v>20.79</v>
      </c>
      <c r="E24" s="71">
        <v>22.56</v>
      </c>
      <c r="F24" s="784" t="s">
        <v>303</v>
      </c>
      <c r="G24" s="784" t="s">
        <v>303</v>
      </c>
      <c r="H24" s="71">
        <v>4.25</v>
      </c>
      <c r="I24" s="71">
        <v>5.12</v>
      </c>
    </row>
    <row r="25" spans="1:9" s="781" customFormat="1" ht="25.5" customHeight="1">
      <c r="A25" s="661" t="s">
        <v>1431</v>
      </c>
      <c r="B25" s="782">
        <v>57.88</v>
      </c>
      <c r="C25" s="71">
        <v>48.03</v>
      </c>
      <c r="D25" s="784" t="s">
        <v>303</v>
      </c>
      <c r="E25" s="784" t="s">
        <v>303</v>
      </c>
      <c r="F25" s="782">
        <v>14.51</v>
      </c>
      <c r="G25" s="71">
        <v>13.5</v>
      </c>
      <c r="H25" s="784" t="s">
        <v>303</v>
      </c>
      <c r="I25" s="784" t="s">
        <v>303</v>
      </c>
    </row>
    <row r="26" spans="1:9" s="781" customFormat="1" ht="25.5" customHeight="1">
      <c r="A26" s="661" t="s">
        <v>1432</v>
      </c>
      <c r="B26" s="782">
        <v>17.96</v>
      </c>
      <c r="C26" s="71">
        <v>16.38</v>
      </c>
      <c r="D26" s="782">
        <v>5.43</v>
      </c>
      <c r="E26" s="71">
        <v>4.8499999999999996</v>
      </c>
      <c r="F26" s="782">
        <v>4.5</v>
      </c>
      <c r="G26" s="71">
        <v>4.58</v>
      </c>
      <c r="H26" s="71">
        <v>1.1100000000000001</v>
      </c>
      <c r="I26" s="71">
        <v>1.1000000000000001</v>
      </c>
    </row>
    <row r="27" spans="1:9" s="781" customFormat="1" ht="25.5" customHeight="1">
      <c r="A27" s="661" t="s">
        <v>1433</v>
      </c>
      <c r="B27" s="782">
        <v>20.49</v>
      </c>
      <c r="C27" s="71">
        <v>17.22</v>
      </c>
      <c r="D27" s="782">
        <v>15.54</v>
      </c>
      <c r="E27" s="71">
        <v>12.68</v>
      </c>
      <c r="F27" s="782">
        <v>5.14</v>
      </c>
      <c r="G27" s="71">
        <v>4.82</v>
      </c>
      <c r="H27" s="71">
        <v>3.18</v>
      </c>
      <c r="I27" s="71">
        <v>2.98</v>
      </c>
    </row>
    <row r="28" spans="1:9" s="781" customFormat="1" ht="25.5" customHeight="1">
      <c r="A28" s="661" t="s">
        <v>1434</v>
      </c>
      <c r="B28" s="782">
        <v>1.48</v>
      </c>
      <c r="C28" s="71">
        <v>2.31</v>
      </c>
      <c r="D28" s="782">
        <v>8.8000000000000007</v>
      </c>
      <c r="E28" s="71">
        <v>8.39</v>
      </c>
      <c r="F28" s="782">
        <v>0.37</v>
      </c>
      <c r="G28" s="71">
        <v>0.65</v>
      </c>
      <c r="H28" s="71">
        <v>1.8</v>
      </c>
      <c r="I28" s="71">
        <v>1.9</v>
      </c>
    </row>
    <row r="29" spans="1:9" s="781" customFormat="1" ht="25.5" customHeight="1">
      <c r="A29" s="661" t="s">
        <v>1435</v>
      </c>
      <c r="B29" s="782">
        <v>16.27</v>
      </c>
      <c r="C29" s="71">
        <v>21.63</v>
      </c>
      <c r="D29" s="782">
        <v>13.92</v>
      </c>
      <c r="E29" s="71">
        <v>20.88</v>
      </c>
      <c r="F29" s="782">
        <v>4.08</v>
      </c>
      <c r="G29" s="71">
        <v>6.05</v>
      </c>
      <c r="H29" s="638">
        <v>2.64</v>
      </c>
      <c r="I29" s="71">
        <v>4.74</v>
      </c>
    </row>
    <row r="30" spans="1:9" s="781" customFormat="1" ht="25.5" customHeight="1">
      <c r="A30" s="661" t="s">
        <v>1448</v>
      </c>
      <c r="B30" s="96">
        <v>29.57</v>
      </c>
      <c r="C30" s="71">
        <v>27.5</v>
      </c>
      <c r="D30" s="782">
        <v>32.21</v>
      </c>
      <c r="E30" s="71">
        <v>25.54</v>
      </c>
      <c r="F30" s="782">
        <v>3.55</v>
      </c>
      <c r="G30" s="71">
        <v>7.7</v>
      </c>
      <c r="H30" s="71">
        <v>2.83</v>
      </c>
      <c r="I30" s="71">
        <v>5.8</v>
      </c>
    </row>
    <row r="31" spans="1:9" s="781" customFormat="1" ht="30.6" customHeight="1">
      <c r="A31" s="768" t="s">
        <v>1449</v>
      </c>
      <c r="B31" s="784">
        <v>398.86</v>
      </c>
      <c r="C31" s="492">
        <v>357.45</v>
      </c>
      <c r="D31" s="785">
        <v>488.95</v>
      </c>
      <c r="E31" s="492">
        <v>440.95</v>
      </c>
      <c r="F31" s="785">
        <v>41.96</v>
      </c>
      <c r="G31" s="492">
        <v>41.89</v>
      </c>
      <c r="H31" s="492">
        <v>58.04</v>
      </c>
      <c r="I31" s="492">
        <v>58.11</v>
      </c>
    </row>
  </sheetData>
  <mergeCells count="9">
    <mergeCell ref="A1:I1"/>
    <mergeCell ref="A2:I2"/>
    <mergeCell ref="A3:A5"/>
    <mergeCell ref="B3:E3"/>
    <mergeCell ref="F3:I3"/>
    <mergeCell ref="B4:C4"/>
    <mergeCell ref="D4:E4"/>
    <mergeCell ref="F4:G4"/>
    <mergeCell ref="H4:I4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>
  <dimension ref="A2:E28"/>
  <sheetViews>
    <sheetView workbookViewId="0">
      <selection activeCell="O25" sqref="O25"/>
    </sheetView>
  </sheetViews>
  <sheetFormatPr defaultRowHeight="13.2"/>
  <cols>
    <col min="1" max="1" width="34.6640625" customWidth="1"/>
    <col min="2" max="5" width="13.5546875" customWidth="1"/>
  </cols>
  <sheetData>
    <row r="2" spans="1:5" ht="31.95" customHeight="1">
      <c r="A2" s="1365" t="s">
        <v>1450</v>
      </c>
      <c r="B2" s="1365"/>
      <c r="C2" s="1365"/>
      <c r="D2" s="1365"/>
      <c r="E2" s="1365"/>
    </row>
    <row r="3" spans="1:5" ht="14.4">
      <c r="A3" s="1366" t="s">
        <v>1451</v>
      </c>
      <c r="B3" s="1366"/>
      <c r="C3" s="1366"/>
      <c r="D3" s="1366"/>
      <c r="E3" s="1366"/>
    </row>
    <row r="4" spans="1:5" ht="15.6">
      <c r="A4" s="578"/>
      <c r="B4" s="578"/>
      <c r="C4" s="578"/>
      <c r="D4" s="578"/>
      <c r="E4" s="578"/>
    </row>
    <row r="5" spans="1:5" ht="27" customHeight="1">
      <c r="A5" s="1347" t="s">
        <v>1138</v>
      </c>
      <c r="B5" s="1367" t="s">
        <v>1452</v>
      </c>
      <c r="C5" s="1368"/>
      <c r="D5" s="1367" t="s">
        <v>1453</v>
      </c>
      <c r="E5" s="1368"/>
    </row>
    <row r="6" spans="1:5" ht="15.6">
      <c r="A6" s="1348"/>
      <c r="B6" s="765">
        <v>2019</v>
      </c>
      <c r="C6" s="765">
        <v>2020</v>
      </c>
      <c r="D6" s="765">
        <v>2019</v>
      </c>
      <c r="E6" s="765">
        <v>2020</v>
      </c>
    </row>
    <row r="7" spans="1:5" ht="30.6" customHeight="1">
      <c r="A7" s="661" t="s">
        <v>705</v>
      </c>
      <c r="B7" s="754">
        <v>11.6</v>
      </c>
      <c r="C7" s="788">
        <v>19.38</v>
      </c>
      <c r="D7" s="766">
        <v>58.54</v>
      </c>
      <c r="E7" s="788">
        <v>55.14</v>
      </c>
    </row>
    <row r="8" spans="1:5" ht="30.6" customHeight="1">
      <c r="A8" s="661" t="s">
        <v>72</v>
      </c>
      <c r="B8" s="754">
        <v>8.6199999999999992</v>
      </c>
      <c r="C8" s="754">
        <v>17.98</v>
      </c>
      <c r="D8" s="766">
        <v>50</v>
      </c>
      <c r="E8" s="754">
        <v>55.67</v>
      </c>
    </row>
    <row r="9" spans="1:5" ht="30.6" customHeight="1">
      <c r="A9" s="661" t="s">
        <v>706</v>
      </c>
      <c r="B9" s="766">
        <v>0</v>
      </c>
      <c r="C9" s="754">
        <v>17.649999999999999</v>
      </c>
      <c r="D9" s="766">
        <v>100</v>
      </c>
      <c r="E9" s="754">
        <v>66.67</v>
      </c>
    </row>
    <row r="10" spans="1:5" ht="30.6" customHeight="1">
      <c r="A10" s="661" t="s">
        <v>1405</v>
      </c>
      <c r="B10" s="754">
        <v>10.34</v>
      </c>
      <c r="C10" s="754">
        <v>11.11</v>
      </c>
      <c r="D10" s="766">
        <v>66.66</v>
      </c>
      <c r="E10" s="754">
        <v>37.5</v>
      </c>
    </row>
    <row r="11" spans="1:5" ht="30.6" customHeight="1">
      <c r="A11" s="661" t="s">
        <v>1148</v>
      </c>
      <c r="B11" s="754">
        <v>15.52</v>
      </c>
      <c r="C11" s="754">
        <v>21.09</v>
      </c>
      <c r="D11" s="766">
        <v>60</v>
      </c>
      <c r="E11" s="754">
        <v>53.95</v>
      </c>
    </row>
    <row r="12" spans="1:5" ht="30.6" customHeight="1">
      <c r="A12" s="661" t="s">
        <v>68</v>
      </c>
      <c r="B12" s="754">
        <v>13.22</v>
      </c>
      <c r="C12" s="754">
        <v>12.36</v>
      </c>
      <c r="D12" s="766">
        <v>73.33</v>
      </c>
      <c r="E12" s="754">
        <v>40.82</v>
      </c>
    </row>
    <row r="13" spans="1:5" ht="30.6" customHeight="1">
      <c r="A13" s="661" t="s">
        <v>709</v>
      </c>
      <c r="B13" s="754">
        <v>11.56</v>
      </c>
      <c r="C13" s="766">
        <v>30</v>
      </c>
      <c r="D13" s="766">
        <v>55.55</v>
      </c>
      <c r="E13" s="754">
        <v>56.75</v>
      </c>
    </row>
    <row r="14" spans="1:5" ht="30.6" customHeight="1">
      <c r="A14" s="661" t="s">
        <v>71</v>
      </c>
      <c r="B14" s="754">
        <v>16.09</v>
      </c>
      <c r="C14" s="754">
        <v>16.98</v>
      </c>
      <c r="D14" s="766">
        <v>54.54</v>
      </c>
      <c r="E14" s="766">
        <v>35</v>
      </c>
    </row>
    <row r="15" spans="1:5" ht="30.6" customHeight="1">
      <c r="A15" s="661" t="s">
        <v>73</v>
      </c>
      <c r="B15" s="754">
        <v>15.91</v>
      </c>
      <c r="C15" s="754">
        <v>18.02</v>
      </c>
      <c r="D15" s="766">
        <v>71.430000000000007</v>
      </c>
      <c r="E15" s="754">
        <v>32.76</v>
      </c>
    </row>
    <row r="16" spans="1:5" ht="30.6" customHeight="1">
      <c r="A16" s="661" t="s">
        <v>74</v>
      </c>
      <c r="B16" s="754">
        <v>14.69</v>
      </c>
      <c r="C16" s="754">
        <v>20.45</v>
      </c>
      <c r="D16" s="766">
        <v>60</v>
      </c>
      <c r="E16" s="754">
        <v>44.45</v>
      </c>
    </row>
    <row r="17" spans="1:5" ht="30.6" customHeight="1">
      <c r="A17" s="661" t="s">
        <v>75</v>
      </c>
      <c r="B17" s="754">
        <v>9.32</v>
      </c>
      <c r="C17" s="754">
        <v>27.47</v>
      </c>
      <c r="D17" s="766">
        <v>44.44</v>
      </c>
      <c r="E17" s="754">
        <v>44.23</v>
      </c>
    </row>
    <row r="18" spans="1:5" ht="30.6" customHeight="1">
      <c r="A18" s="661" t="s">
        <v>76</v>
      </c>
      <c r="B18" s="754">
        <v>18.05</v>
      </c>
      <c r="C18" s="754">
        <v>21.95</v>
      </c>
      <c r="D18" s="766">
        <v>55</v>
      </c>
      <c r="E18" s="754">
        <v>57.78</v>
      </c>
    </row>
    <row r="19" spans="1:5" ht="30.6" customHeight="1">
      <c r="A19" s="661" t="s">
        <v>77</v>
      </c>
      <c r="B19" s="754">
        <v>14.29</v>
      </c>
      <c r="C19" s="754">
        <v>12.9</v>
      </c>
      <c r="D19" s="766">
        <v>75</v>
      </c>
      <c r="E19" s="754">
        <v>35.479999999999997</v>
      </c>
    </row>
    <row r="20" spans="1:5" ht="30.6" customHeight="1">
      <c r="A20" s="661" t="s">
        <v>79</v>
      </c>
      <c r="B20" s="754">
        <v>7.41</v>
      </c>
      <c r="C20" s="754">
        <v>25.49</v>
      </c>
      <c r="D20" s="766">
        <v>50</v>
      </c>
      <c r="E20" s="754">
        <v>51.93</v>
      </c>
    </row>
    <row r="21" spans="1:5" ht="30.6" customHeight="1">
      <c r="A21" s="661" t="s">
        <v>80</v>
      </c>
      <c r="B21" s="754">
        <v>11.11</v>
      </c>
      <c r="C21" s="754">
        <v>9.09</v>
      </c>
      <c r="D21" s="766">
        <v>75</v>
      </c>
      <c r="E21" s="754">
        <v>47.82</v>
      </c>
    </row>
    <row r="22" spans="1:5" ht="30.6" customHeight="1">
      <c r="A22" s="661" t="s">
        <v>81</v>
      </c>
      <c r="B22" s="754">
        <v>10.53</v>
      </c>
      <c r="C22" s="754">
        <v>16.670000000000002</v>
      </c>
      <c r="D22" s="766">
        <v>25</v>
      </c>
      <c r="E22" s="754">
        <v>45.45</v>
      </c>
    </row>
    <row r="23" spans="1:5" ht="30.6" customHeight="1">
      <c r="A23" s="661" t="s">
        <v>82</v>
      </c>
      <c r="B23" s="754">
        <v>11.54</v>
      </c>
      <c r="C23" s="754">
        <v>20.59</v>
      </c>
      <c r="D23" s="766">
        <v>66.66</v>
      </c>
      <c r="E23" s="754">
        <v>43.84</v>
      </c>
    </row>
    <row r="24" spans="1:5" ht="30.6" customHeight="1">
      <c r="A24" s="661" t="s">
        <v>83</v>
      </c>
      <c r="B24" s="754">
        <v>5.97</v>
      </c>
      <c r="C24" s="754">
        <v>16.39</v>
      </c>
      <c r="D24" s="766">
        <v>33.33</v>
      </c>
      <c r="E24" s="754">
        <v>48.44</v>
      </c>
    </row>
    <row r="25" spans="1:5" ht="30.6" customHeight="1">
      <c r="A25" s="661" t="s">
        <v>84</v>
      </c>
      <c r="B25" s="754">
        <v>9.68</v>
      </c>
      <c r="C25" s="754">
        <v>30.56</v>
      </c>
      <c r="D25" s="766">
        <v>66.66</v>
      </c>
      <c r="E25" s="754">
        <v>43.59</v>
      </c>
    </row>
    <row r="26" spans="1:5" ht="30.6" customHeight="1">
      <c r="A26" s="661" t="s">
        <v>85</v>
      </c>
      <c r="B26" s="754">
        <v>8.99</v>
      </c>
      <c r="C26" s="754">
        <v>20.28</v>
      </c>
      <c r="D26" s="766">
        <v>50</v>
      </c>
      <c r="E26" s="754">
        <v>47.24</v>
      </c>
    </row>
    <row r="27" spans="1:5" ht="28.2" customHeight="1">
      <c r="A27" s="768" t="s">
        <v>94</v>
      </c>
      <c r="B27" s="789">
        <v>11.75</v>
      </c>
      <c r="C27" s="789">
        <v>16.96</v>
      </c>
      <c r="D27" s="769">
        <v>58.15</v>
      </c>
      <c r="E27" s="789">
        <v>51.59</v>
      </c>
    </row>
    <row r="28" spans="1:5" ht="29.4" customHeight="1">
      <c r="A28" s="768" t="s">
        <v>232</v>
      </c>
      <c r="B28" s="626" t="s">
        <v>303</v>
      </c>
      <c r="C28" s="626" t="s">
        <v>303</v>
      </c>
      <c r="D28" s="626" t="s">
        <v>303</v>
      </c>
      <c r="E28" s="626" t="s">
        <v>303</v>
      </c>
    </row>
  </sheetData>
  <mergeCells count="5">
    <mergeCell ref="A2:E2"/>
    <mergeCell ref="A3:E3"/>
    <mergeCell ref="A5:A6"/>
    <mergeCell ref="B5:C5"/>
    <mergeCell ref="D5:E5"/>
  </mergeCells>
  <printOptions horizontalCentered="1"/>
  <pageMargins left="0.59055118110236227" right="0.59055118110236227" top="0.39370078740157483" bottom="0.78740157480314965" header="0" footer="0"/>
  <pageSetup paperSize="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>
  <dimension ref="A1:K30"/>
  <sheetViews>
    <sheetView zoomScaleNormal="100" workbookViewId="0">
      <selection activeCell="O25" sqref="O25"/>
    </sheetView>
  </sheetViews>
  <sheetFormatPr defaultRowHeight="13.2"/>
  <cols>
    <col min="1" max="1" width="28.6640625" customWidth="1"/>
    <col min="2" max="11" width="10.44140625" customWidth="1"/>
  </cols>
  <sheetData>
    <row r="1" spans="1:11" ht="21.6" customHeight="1">
      <c r="A1" s="1344" t="s">
        <v>1454</v>
      </c>
      <c r="B1" s="1344"/>
      <c r="C1" s="1344"/>
      <c r="D1" s="1344"/>
      <c r="E1" s="1344"/>
      <c r="F1" s="1344"/>
      <c r="G1" s="1344"/>
      <c r="H1" s="1344"/>
      <c r="I1" s="1344"/>
      <c r="J1" s="1344"/>
      <c r="K1" s="1344"/>
    </row>
    <row r="2" spans="1:11" ht="21.6" customHeight="1">
      <c r="A2" s="1344" t="s">
        <v>1455</v>
      </c>
      <c r="B2" s="1344"/>
      <c r="C2" s="1344"/>
      <c r="D2" s="1344"/>
      <c r="E2" s="1344"/>
      <c r="F2" s="1344"/>
      <c r="G2" s="1344"/>
      <c r="H2" s="1344"/>
      <c r="I2" s="1344"/>
      <c r="J2" s="1344"/>
      <c r="K2" s="1344"/>
    </row>
    <row r="3" spans="1:11" ht="14.4">
      <c r="A3" s="1344" t="s">
        <v>1456</v>
      </c>
      <c r="B3" s="1344"/>
      <c r="C3" s="1344"/>
      <c r="D3" s="1344"/>
      <c r="E3" s="1344"/>
      <c r="F3" s="1344"/>
      <c r="G3" s="1344"/>
      <c r="H3" s="1344"/>
      <c r="I3" s="1344"/>
      <c r="J3" s="1344"/>
      <c r="K3" s="1344"/>
    </row>
    <row r="4" spans="1:11" ht="15.6">
      <c r="A4" s="1369" t="s">
        <v>1138</v>
      </c>
      <c r="B4" s="1370" t="s">
        <v>1457</v>
      </c>
      <c r="C4" s="1370"/>
      <c r="D4" s="1370"/>
      <c r="E4" s="1370"/>
      <c r="F4" s="1370"/>
      <c r="G4" s="1370"/>
      <c r="H4" s="1370"/>
      <c r="I4" s="1370"/>
      <c r="J4" s="1370"/>
      <c r="K4" s="1370"/>
    </row>
    <row r="5" spans="1:11">
      <c r="A5" s="1369"/>
      <c r="B5" s="1371" t="s">
        <v>1109</v>
      </c>
      <c r="C5" s="1371"/>
      <c r="D5" s="1371" t="s">
        <v>1110</v>
      </c>
      <c r="E5" s="1371"/>
      <c r="F5" s="1371" t="s">
        <v>1104</v>
      </c>
      <c r="G5" s="1371"/>
      <c r="H5" s="1371" t="s">
        <v>1112</v>
      </c>
      <c r="I5" s="1371"/>
      <c r="J5" s="1370" t="s">
        <v>1458</v>
      </c>
      <c r="K5" s="1370"/>
    </row>
    <row r="6" spans="1:11" ht="18.600000000000001" customHeight="1">
      <c r="A6" s="1369"/>
      <c r="B6" s="1371"/>
      <c r="C6" s="1371"/>
      <c r="D6" s="1371"/>
      <c r="E6" s="1371"/>
      <c r="F6" s="1371"/>
      <c r="G6" s="1371"/>
      <c r="H6" s="1371"/>
      <c r="I6" s="1371"/>
      <c r="J6" s="1370"/>
      <c r="K6" s="1370"/>
    </row>
    <row r="7" spans="1:11" ht="15.6">
      <c r="A7" s="1369"/>
      <c r="B7" s="765">
        <v>2019</v>
      </c>
      <c r="C7" s="765">
        <v>2020</v>
      </c>
      <c r="D7" s="765">
        <v>2019</v>
      </c>
      <c r="E7" s="765">
        <v>2020</v>
      </c>
      <c r="F7" s="765">
        <v>2019</v>
      </c>
      <c r="G7" s="765">
        <v>2020</v>
      </c>
      <c r="H7" s="765">
        <v>2019</v>
      </c>
      <c r="I7" s="765">
        <v>2020</v>
      </c>
      <c r="J7" s="765">
        <v>2019</v>
      </c>
      <c r="K7" s="765">
        <v>2020</v>
      </c>
    </row>
    <row r="8" spans="1:11" ht="18" customHeight="1">
      <c r="A8" s="661" t="s">
        <v>705</v>
      </c>
      <c r="B8" s="782">
        <v>31.71</v>
      </c>
      <c r="C8" s="782">
        <v>30.9</v>
      </c>
      <c r="D8" s="790">
        <v>24.37</v>
      </c>
      <c r="E8" s="782">
        <v>24.24</v>
      </c>
      <c r="F8" s="782">
        <v>16.09</v>
      </c>
      <c r="G8" s="782">
        <v>17.88</v>
      </c>
      <c r="H8" s="782">
        <v>20.7</v>
      </c>
      <c r="I8" s="782">
        <v>21.86</v>
      </c>
      <c r="J8" s="782">
        <v>7.13</v>
      </c>
      <c r="K8" s="782">
        <v>5.12</v>
      </c>
    </row>
    <row r="9" spans="1:11" ht="18" customHeight="1">
      <c r="A9" s="661" t="s">
        <v>72</v>
      </c>
      <c r="B9" s="782">
        <v>33.58</v>
      </c>
      <c r="C9" s="782">
        <v>30.39</v>
      </c>
      <c r="D9" s="782">
        <v>22.39</v>
      </c>
      <c r="E9" s="782">
        <v>23.53</v>
      </c>
      <c r="F9" s="782">
        <v>17.16</v>
      </c>
      <c r="G9" s="782">
        <v>19.61</v>
      </c>
      <c r="H9" s="782">
        <v>20.149999999999999</v>
      </c>
      <c r="I9" s="782">
        <v>18.63</v>
      </c>
      <c r="J9" s="782">
        <v>6.72</v>
      </c>
      <c r="K9" s="782">
        <v>7.84</v>
      </c>
    </row>
    <row r="10" spans="1:11" ht="18" customHeight="1">
      <c r="A10" s="661" t="s">
        <v>706</v>
      </c>
      <c r="B10" s="782">
        <v>25</v>
      </c>
      <c r="C10" s="782">
        <v>40</v>
      </c>
      <c r="D10" s="782">
        <v>37.5</v>
      </c>
      <c r="E10" s="782">
        <v>20</v>
      </c>
      <c r="F10" s="782">
        <v>16.670000000000002</v>
      </c>
      <c r="G10" s="782">
        <v>13</v>
      </c>
      <c r="H10" s="782">
        <v>12.5</v>
      </c>
      <c r="I10" s="782">
        <v>20</v>
      </c>
      <c r="J10" s="782">
        <v>8.33</v>
      </c>
      <c r="K10" s="782">
        <v>7</v>
      </c>
    </row>
    <row r="11" spans="1:11" s="111" customFormat="1" ht="18" customHeight="1">
      <c r="A11" s="661" t="s">
        <v>1405</v>
      </c>
      <c r="B11" s="782">
        <v>27.27</v>
      </c>
      <c r="C11" s="782">
        <v>12.5</v>
      </c>
      <c r="D11" s="782">
        <v>21.21</v>
      </c>
      <c r="E11" s="782">
        <v>20.83</v>
      </c>
      <c r="F11" s="782">
        <v>24.24</v>
      </c>
      <c r="G11" s="782">
        <v>25</v>
      </c>
      <c r="H11" s="782">
        <v>15.15</v>
      </c>
      <c r="I11" s="782">
        <v>37.5</v>
      </c>
      <c r="J11" s="782">
        <v>12.13</v>
      </c>
      <c r="K11" s="782">
        <v>4.17</v>
      </c>
    </row>
    <row r="12" spans="1:11" ht="18" customHeight="1">
      <c r="A12" s="661" t="s">
        <v>1148</v>
      </c>
      <c r="B12" s="96">
        <v>31.82</v>
      </c>
      <c r="C12" s="96">
        <v>33.090000000000003</v>
      </c>
      <c r="D12" s="96">
        <v>22.73</v>
      </c>
      <c r="E12" s="96">
        <v>20.86</v>
      </c>
      <c r="F12" s="96">
        <v>16.670000000000002</v>
      </c>
      <c r="G12" s="96">
        <v>20.14</v>
      </c>
      <c r="H12" s="96">
        <v>19.7</v>
      </c>
      <c r="I12" s="96">
        <v>19.420000000000002</v>
      </c>
      <c r="J12" s="96">
        <v>9.08</v>
      </c>
      <c r="K12" s="96">
        <v>6.49</v>
      </c>
    </row>
    <row r="13" spans="1:11" ht="18" customHeight="1">
      <c r="A13" s="661" t="s">
        <v>68</v>
      </c>
      <c r="B13" s="782">
        <v>31.58</v>
      </c>
      <c r="C13" s="782">
        <v>23.16</v>
      </c>
      <c r="D13" s="782">
        <v>21.05</v>
      </c>
      <c r="E13" s="782">
        <v>20</v>
      </c>
      <c r="F13" s="782">
        <v>21.8</v>
      </c>
      <c r="G13" s="782">
        <v>17.89</v>
      </c>
      <c r="H13" s="782">
        <v>19.55</v>
      </c>
      <c r="I13" s="782">
        <v>35.79</v>
      </c>
      <c r="J13" s="782">
        <v>6.02</v>
      </c>
      <c r="K13" s="782">
        <v>3.16</v>
      </c>
    </row>
    <row r="14" spans="1:11" ht="18" customHeight="1">
      <c r="A14" s="661" t="s">
        <v>709</v>
      </c>
      <c r="B14" s="782">
        <v>29.56</v>
      </c>
      <c r="C14" s="782">
        <v>30.97</v>
      </c>
      <c r="D14" s="782">
        <v>23.27</v>
      </c>
      <c r="E14" s="782">
        <v>25.66</v>
      </c>
      <c r="F14" s="782">
        <v>18.239999999999998</v>
      </c>
      <c r="G14" s="782">
        <v>16.809999999999999</v>
      </c>
      <c r="H14" s="782">
        <v>25.16</v>
      </c>
      <c r="I14" s="782">
        <v>22.12</v>
      </c>
      <c r="J14" s="782">
        <v>3.77</v>
      </c>
      <c r="K14" s="782">
        <v>4.4400000000000004</v>
      </c>
    </row>
    <row r="15" spans="1:11" ht="18" customHeight="1">
      <c r="A15" s="661" t="s">
        <v>71</v>
      </c>
      <c r="B15" s="782">
        <v>23.91</v>
      </c>
      <c r="C15" s="782">
        <v>19.510000000000002</v>
      </c>
      <c r="D15" s="782">
        <v>23.91</v>
      </c>
      <c r="E15" s="782">
        <v>23.17</v>
      </c>
      <c r="F15" s="782">
        <v>14.13</v>
      </c>
      <c r="G15" s="782">
        <v>18.29</v>
      </c>
      <c r="H15" s="782">
        <v>31.52</v>
      </c>
      <c r="I15" s="782">
        <v>32.93</v>
      </c>
      <c r="J15" s="782">
        <v>6.53</v>
      </c>
      <c r="K15" s="782">
        <v>6.1</v>
      </c>
    </row>
    <row r="16" spans="1:11" ht="18" customHeight="1">
      <c r="A16" s="661" t="s">
        <v>73</v>
      </c>
      <c r="B16" s="782">
        <v>39.58</v>
      </c>
      <c r="C16" s="782">
        <v>20.83</v>
      </c>
      <c r="D16" s="782">
        <v>15.63</v>
      </c>
      <c r="E16" s="782">
        <v>15</v>
      </c>
      <c r="F16" s="782">
        <v>16.670000000000002</v>
      </c>
      <c r="G16" s="782">
        <v>25.83</v>
      </c>
      <c r="H16" s="782">
        <v>20.83</v>
      </c>
      <c r="I16" s="782">
        <v>25.83</v>
      </c>
      <c r="J16" s="782">
        <v>7.29</v>
      </c>
      <c r="K16" s="782">
        <v>12.51</v>
      </c>
    </row>
    <row r="17" spans="1:11" ht="18" customHeight="1">
      <c r="A17" s="661" t="s">
        <v>74</v>
      </c>
      <c r="B17" s="782">
        <v>29.41</v>
      </c>
      <c r="C17" s="782">
        <v>30.29</v>
      </c>
      <c r="D17" s="782">
        <v>24.26</v>
      </c>
      <c r="E17" s="782">
        <v>19.09</v>
      </c>
      <c r="F17" s="782">
        <v>17.649999999999999</v>
      </c>
      <c r="G17" s="782">
        <v>20.75</v>
      </c>
      <c r="H17" s="782">
        <v>19.850000000000001</v>
      </c>
      <c r="I17" s="782">
        <v>24.07</v>
      </c>
      <c r="J17" s="782">
        <v>8.83</v>
      </c>
      <c r="K17" s="782">
        <v>5.8</v>
      </c>
    </row>
    <row r="18" spans="1:11" ht="18" customHeight="1">
      <c r="A18" s="661" t="s">
        <v>75</v>
      </c>
      <c r="B18" s="782">
        <v>29.1</v>
      </c>
      <c r="C18" s="782">
        <v>25.23</v>
      </c>
      <c r="D18" s="782">
        <v>28.36</v>
      </c>
      <c r="E18" s="782">
        <v>19.63</v>
      </c>
      <c r="F18" s="782">
        <v>14.93</v>
      </c>
      <c r="G18" s="782">
        <v>23.36</v>
      </c>
      <c r="H18" s="782">
        <v>23.88</v>
      </c>
      <c r="I18" s="782">
        <v>28.04</v>
      </c>
      <c r="J18" s="782">
        <v>3.73</v>
      </c>
      <c r="K18" s="782">
        <v>3.74</v>
      </c>
    </row>
    <row r="19" spans="1:11" ht="18" customHeight="1">
      <c r="A19" s="661" t="s">
        <v>76</v>
      </c>
      <c r="B19" s="782">
        <v>29.58</v>
      </c>
      <c r="C19" s="782">
        <v>33.1</v>
      </c>
      <c r="D19" s="782">
        <v>19.72</v>
      </c>
      <c r="E19" s="782">
        <v>26.76</v>
      </c>
      <c r="F19" s="782">
        <v>21.13</v>
      </c>
      <c r="G19" s="782">
        <v>11.97</v>
      </c>
      <c r="H19" s="782">
        <v>19.010000000000002</v>
      </c>
      <c r="I19" s="782">
        <v>23.94</v>
      </c>
      <c r="J19" s="782">
        <v>10.56</v>
      </c>
      <c r="K19" s="782">
        <v>4.2300000000000004</v>
      </c>
    </row>
    <row r="20" spans="1:11" ht="18" customHeight="1">
      <c r="A20" s="661" t="s">
        <v>77</v>
      </c>
      <c r="B20" s="782">
        <v>16.13</v>
      </c>
      <c r="C20" s="782">
        <v>19.350000000000001</v>
      </c>
      <c r="D20" s="782">
        <v>35.479999999999997</v>
      </c>
      <c r="E20" s="782">
        <v>19.350000000000001</v>
      </c>
      <c r="F20" s="782">
        <v>16.13</v>
      </c>
      <c r="G20" s="782">
        <v>19.350000000000001</v>
      </c>
      <c r="H20" s="782">
        <v>19.350000000000001</v>
      </c>
      <c r="I20" s="782">
        <v>29.03</v>
      </c>
      <c r="J20" s="782">
        <v>12.91</v>
      </c>
      <c r="K20" s="782">
        <v>12.92</v>
      </c>
    </row>
    <row r="21" spans="1:11" ht="18" customHeight="1">
      <c r="A21" s="661" t="s">
        <v>79</v>
      </c>
      <c r="B21" s="782">
        <v>16.07</v>
      </c>
      <c r="C21" s="782">
        <v>33.33</v>
      </c>
      <c r="D21" s="782">
        <v>25</v>
      </c>
      <c r="E21" s="782">
        <v>25</v>
      </c>
      <c r="F21" s="782">
        <v>35.71</v>
      </c>
      <c r="G21" s="782">
        <v>16.670000000000002</v>
      </c>
      <c r="H21" s="782">
        <v>16.07</v>
      </c>
      <c r="I21" s="782">
        <v>21.67</v>
      </c>
      <c r="J21" s="782">
        <v>7.15</v>
      </c>
      <c r="K21" s="782">
        <v>3.33</v>
      </c>
    </row>
    <row r="22" spans="1:11" ht="18" customHeight="1">
      <c r="A22" s="661" t="s">
        <v>80</v>
      </c>
      <c r="B22" s="782">
        <v>25.64</v>
      </c>
      <c r="C22" s="782">
        <v>22.45</v>
      </c>
      <c r="D22" s="782">
        <v>12.82</v>
      </c>
      <c r="E22" s="782">
        <v>24.49</v>
      </c>
      <c r="F22" s="782">
        <v>23.08</v>
      </c>
      <c r="G22" s="782">
        <v>18.37</v>
      </c>
      <c r="H22" s="782">
        <v>33.33</v>
      </c>
      <c r="I22" s="782">
        <v>28.57</v>
      </c>
      <c r="J22" s="782">
        <v>5.13</v>
      </c>
      <c r="K22" s="782">
        <v>6.12</v>
      </c>
    </row>
    <row r="23" spans="1:11" ht="18" customHeight="1">
      <c r="A23" s="661" t="s">
        <v>81</v>
      </c>
      <c r="B23" s="782">
        <v>21.05</v>
      </c>
      <c r="C23" s="782">
        <v>26.09</v>
      </c>
      <c r="D23" s="782">
        <v>31.58</v>
      </c>
      <c r="E23" s="782">
        <v>23.91</v>
      </c>
      <c r="F23" s="782">
        <v>18.420000000000002</v>
      </c>
      <c r="G23" s="782">
        <v>17.39</v>
      </c>
      <c r="H23" s="782">
        <v>26.32</v>
      </c>
      <c r="I23" s="782">
        <v>28.26</v>
      </c>
      <c r="J23" s="782">
        <v>2.63</v>
      </c>
      <c r="K23" s="782">
        <v>4.3499999999999996</v>
      </c>
    </row>
    <row r="24" spans="1:11" ht="18" customHeight="1">
      <c r="A24" s="661" t="s">
        <v>82</v>
      </c>
      <c r="B24" s="782">
        <v>27.27</v>
      </c>
      <c r="C24" s="782">
        <v>23.38</v>
      </c>
      <c r="D24" s="782">
        <v>20</v>
      </c>
      <c r="E24" s="782">
        <v>19.48</v>
      </c>
      <c r="F24" s="782">
        <v>10.91</v>
      </c>
      <c r="G24" s="782">
        <v>25.97</v>
      </c>
      <c r="H24" s="782">
        <v>30.91</v>
      </c>
      <c r="I24" s="782">
        <v>23.38</v>
      </c>
      <c r="J24" s="782">
        <v>10.91</v>
      </c>
      <c r="K24" s="782">
        <v>7.79</v>
      </c>
    </row>
    <row r="25" spans="1:11" ht="18" customHeight="1">
      <c r="A25" s="661" t="s">
        <v>83</v>
      </c>
      <c r="B25" s="782">
        <v>24.66</v>
      </c>
      <c r="C25" s="782">
        <v>24.66</v>
      </c>
      <c r="D25" s="782">
        <v>15.07</v>
      </c>
      <c r="E25" s="782">
        <v>27.4</v>
      </c>
      <c r="F25" s="782">
        <v>26.03</v>
      </c>
      <c r="G25" s="782">
        <v>17.809999999999999</v>
      </c>
      <c r="H25" s="782">
        <v>26.03</v>
      </c>
      <c r="I25" s="782">
        <v>23.29</v>
      </c>
      <c r="J25" s="782">
        <v>8.2100000000000009</v>
      </c>
      <c r="K25" s="782">
        <v>6.84</v>
      </c>
    </row>
    <row r="26" spans="1:11" ht="18" customHeight="1">
      <c r="A26" s="661" t="s">
        <v>84</v>
      </c>
      <c r="B26" s="782">
        <v>28.13</v>
      </c>
      <c r="C26" s="782">
        <v>35.71</v>
      </c>
      <c r="D26" s="782">
        <v>28.13</v>
      </c>
      <c r="E26" s="782">
        <v>9.52</v>
      </c>
      <c r="F26" s="782">
        <v>7.81</v>
      </c>
      <c r="G26" s="782">
        <v>23.81</v>
      </c>
      <c r="H26" s="782">
        <v>20.309999999999999</v>
      </c>
      <c r="I26" s="782">
        <v>26.19</v>
      </c>
      <c r="J26" s="782">
        <v>15.62</v>
      </c>
      <c r="K26" s="782">
        <v>4.7699999999999996</v>
      </c>
    </row>
    <row r="27" spans="1:11" ht="18" customHeight="1">
      <c r="A27" s="661" t="s">
        <v>85</v>
      </c>
      <c r="B27" s="782">
        <v>31.68</v>
      </c>
      <c r="C27" s="782">
        <v>26</v>
      </c>
      <c r="D27" s="782">
        <v>12.38</v>
      </c>
      <c r="E27" s="782">
        <v>24.5</v>
      </c>
      <c r="F27" s="782">
        <v>22.77</v>
      </c>
      <c r="G27" s="782">
        <v>16.5</v>
      </c>
      <c r="H27" s="782">
        <v>24.75</v>
      </c>
      <c r="I27" s="782">
        <v>26.5</v>
      </c>
      <c r="J27" s="782">
        <v>8.42</v>
      </c>
      <c r="K27" s="782">
        <v>6.5</v>
      </c>
    </row>
    <row r="28" spans="1:11" ht="21.6" customHeight="1">
      <c r="A28" s="768" t="s">
        <v>94</v>
      </c>
      <c r="B28" s="784">
        <v>30.74</v>
      </c>
      <c r="C28" s="784">
        <v>29.09</v>
      </c>
      <c r="D28" s="784">
        <v>23.07</v>
      </c>
      <c r="E28" s="784">
        <v>22.5</v>
      </c>
      <c r="F28" s="784">
        <v>17.46</v>
      </c>
      <c r="G28" s="784">
        <v>18.149999999999999</v>
      </c>
      <c r="H28" s="784">
        <v>21.42</v>
      </c>
      <c r="I28" s="784">
        <v>23.34</v>
      </c>
      <c r="J28" s="784">
        <v>7.31</v>
      </c>
      <c r="K28" s="784">
        <v>6.92</v>
      </c>
    </row>
    <row r="29" spans="1:11" ht="21.6" customHeight="1">
      <c r="A29" s="768" t="s">
        <v>232</v>
      </c>
      <c r="B29" s="784">
        <v>32.200000000000003</v>
      </c>
      <c r="C29" s="626" t="s">
        <v>303</v>
      </c>
      <c r="D29" s="784">
        <v>25.1</v>
      </c>
      <c r="E29" s="626" t="s">
        <v>303</v>
      </c>
      <c r="F29" s="784">
        <v>17.600000000000001</v>
      </c>
      <c r="G29" s="626" t="s">
        <v>303</v>
      </c>
      <c r="H29" s="784">
        <v>19.8</v>
      </c>
      <c r="I29" s="626" t="s">
        <v>303</v>
      </c>
      <c r="J29" s="784">
        <v>5.2</v>
      </c>
      <c r="K29" s="626" t="s">
        <v>303</v>
      </c>
    </row>
    <row r="30" spans="1:11" ht="21" customHeight="1">
      <c r="A30" s="82" t="s">
        <v>1459</v>
      </c>
      <c r="B30" s="784">
        <v>32</v>
      </c>
      <c r="C30" s="626" t="s">
        <v>303</v>
      </c>
      <c r="D30" s="784">
        <v>23.7</v>
      </c>
      <c r="E30" s="626" t="s">
        <v>303</v>
      </c>
      <c r="F30" s="784">
        <v>17.899999999999999</v>
      </c>
      <c r="G30" s="626" t="s">
        <v>303</v>
      </c>
      <c r="H30" s="784">
        <v>18.899999999999999</v>
      </c>
      <c r="I30" s="626" t="s">
        <v>303</v>
      </c>
      <c r="J30" s="784">
        <v>7.5</v>
      </c>
      <c r="K30" s="626" t="s">
        <v>303</v>
      </c>
    </row>
  </sheetData>
  <mergeCells count="10">
    <mergeCell ref="A1:K1"/>
    <mergeCell ref="A2:K2"/>
    <mergeCell ref="A3:K3"/>
    <mergeCell ref="A4:A7"/>
    <mergeCell ref="B4:K4"/>
    <mergeCell ref="B5:C6"/>
    <mergeCell ref="D5:E6"/>
    <mergeCell ref="F5:G6"/>
    <mergeCell ref="H5:I6"/>
    <mergeCell ref="J5:K6"/>
  </mergeCells>
  <printOptions horizontalCentered="1"/>
  <pageMargins left="0.59055118110236227" right="0.59055118110236227" top="0.39370078740157483" bottom="0.78740157480314965" header="0" footer="0"/>
  <pageSetup paperSize="9" orientation="landscape" r:id="rId1"/>
</worksheet>
</file>

<file path=xl/worksheets/sheet85.xml><?xml version="1.0" encoding="utf-8"?>
<worksheet xmlns="http://schemas.openxmlformats.org/spreadsheetml/2006/main" xmlns:r="http://schemas.openxmlformats.org/officeDocument/2006/relationships">
  <dimension ref="A1:H59"/>
  <sheetViews>
    <sheetView zoomScaleNormal="100" workbookViewId="0">
      <selection activeCell="O25" sqref="O25"/>
    </sheetView>
  </sheetViews>
  <sheetFormatPr defaultRowHeight="15.6"/>
  <cols>
    <col min="1" max="1" width="27.109375" style="801" customWidth="1"/>
    <col min="2" max="3" width="8.109375" style="793" customWidth="1"/>
    <col min="4" max="4" width="8.109375" style="493" customWidth="1"/>
    <col min="5" max="7" width="8.109375" customWidth="1"/>
  </cols>
  <sheetData>
    <row r="1" spans="1:8" ht="46.5" customHeight="1">
      <c r="A1" s="1123" t="s">
        <v>1460</v>
      </c>
      <c r="B1" s="1123"/>
      <c r="C1" s="1123"/>
      <c r="D1" s="1123"/>
      <c r="E1" s="1123"/>
      <c r="F1" s="1123"/>
      <c r="G1" s="1123"/>
      <c r="H1" s="1123"/>
    </row>
    <row r="2" spans="1:8" ht="13.2" customHeight="1">
      <c r="A2" s="217"/>
      <c r="B2" s="217"/>
      <c r="C2" s="217"/>
      <c r="D2" s="217"/>
    </row>
    <row r="3" spans="1:8" s="105" customFormat="1" ht="15" customHeight="1">
      <c r="A3" s="1023" t="s">
        <v>1408</v>
      </c>
      <c r="B3" s="1372">
        <v>2014</v>
      </c>
      <c r="C3" s="1372">
        <v>2015</v>
      </c>
      <c r="D3" s="1372">
        <v>2016</v>
      </c>
      <c r="E3" s="1372">
        <v>2017</v>
      </c>
      <c r="F3" s="1372">
        <v>2018</v>
      </c>
      <c r="G3" s="1372">
        <v>2019</v>
      </c>
      <c r="H3" s="1372">
        <v>2020</v>
      </c>
    </row>
    <row r="4" spans="1:8" s="105" customFormat="1" ht="43.2" customHeight="1">
      <c r="A4" s="1025"/>
      <c r="B4" s="1373"/>
      <c r="C4" s="1373"/>
      <c r="D4" s="1373"/>
      <c r="E4" s="1373"/>
      <c r="F4" s="1373"/>
      <c r="G4" s="1373"/>
      <c r="H4" s="1373"/>
    </row>
    <row r="5" spans="1:8" s="793" customFormat="1" ht="22.95" customHeight="1">
      <c r="A5" s="77" t="s">
        <v>1461</v>
      </c>
      <c r="B5" s="791">
        <v>14.3</v>
      </c>
      <c r="C5" s="791">
        <v>14.3</v>
      </c>
      <c r="D5" s="791">
        <v>0</v>
      </c>
      <c r="E5" s="791">
        <v>16.670000000000002</v>
      </c>
      <c r="F5" s="792">
        <v>30.77</v>
      </c>
      <c r="G5" s="792">
        <v>33.33</v>
      </c>
      <c r="H5" s="791">
        <v>0</v>
      </c>
    </row>
    <row r="6" spans="1:8" ht="22.95" customHeight="1">
      <c r="A6" s="77" t="s">
        <v>1462</v>
      </c>
      <c r="B6" s="791">
        <v>39.4</v>
      </c>
      <c r="C6" s="791">
        <v>36.76</v>
      </c>
      <c r="D6" s="791">
        <v>70.430000000000007</v>
      </c>
      <c r="E6" s="791">
        <v>74.069999999999993</v>
      </c>
      <c r="F6" s="792">
        <v>82.53</v>
      </c>
      <c r="G6" s="792">
        <v>75.25</v>
      </c>
      <c r="H6" s="791">
        <v>88.16</v>
      </c>
    </row>
    <row r="7" spans="1:8" ht="22.95" customHeight="1">
      <c r="A7" s="77" t="s">
        <v>1413</v>
      </c>
      <c r="B7" s="791">
        <v>35.700000000000003</v>
      </c>
      <c r="C7" s="791">
        <v>29.41</v>
      </c>
      <c r="D7" s="791">
        <v>27.45</v>
      </c>
      <c r="E7" s="791">
        <v>34.15</v>
      </c>
      <c r="F7" s="792">
        <v>22.73</v>
      </c>
      <c r="G7" s="792">
        <v>32.79</v>
      </c>
      <c r="H7" s="791">
        <v>40.479999999999997</v>
      </c>
    </row>
    <row r="8" spans="1:8" ht="22.95" customHeight="1">
      <c r="A8" s="77" t="s">
        <v>1414</v>
      </c>
      <c r="B8" s="791">
        <v>45.4</v>
      </c>
      <c r="C8" s="791">
        <v>48.08</v>
      </c>
      <c r="D8" s="791">
        <v>42.68</v>
      </c>
      <c r="E8" s="791">
        <v>47</v>
      </c>
      <c r="F8" s="792">
        <v>43.24</v>
      </c>
      <c r="G8" s="792">
        <v>41.15</v>
      </c>
      <c r="H8" s="791">
        <v>50.88</v>
      </c>
    </row>
    <row r="9" spans="1:8" ht="22.95" customHeight="1">
      <c r="A9" s="77" t="s">
        <v>1443</v>
      </c>
      <c r="B9" s="791">
        <v>30.36</v>
      </c>
      <c r="C9" s="791">
        <v>28.57</v>
      </c>
      <c r="D9" s="791">
        <v>32.1</v>
      </c>
      <c r="E9" s="791">
        <v>26.84</v>
      </c>
      <c r="F9" s="792">
        <v>32</v>
      </c>
      <c r="G9" s="792">
        <v>28.38</v>
      </c>
      <c r="H9" s="791">
        <v>32.42</v>
      </c>
    </row>
    <row r="10" spans="1:8" ht="52.2" customHeight="1">
      <c r="A10" s="77" t="s">
        <v>1463</v>
      </c>
      <c r="B10" s="791">
        <v>28.31</v>
      </c>
      <c r="C10" s="791">
        <v>28.21</v>
      </c>
      <c r="D10" s="791">
        <v>19.03</v>
      </c>
      <c r="E10" s="791">
        <v>35</v>
      </c>
      <c r="F10" s="792">
        <v>22.69</v>
      </c>
      <c r="G10" s="792">
        <v>49.79</v>
      </c>
      <c r="H10" s="791">
        <v>49.19</v>
      </c>
    </row>
    <row r="11" spans="1:8" ht="22.95" customHeight="1">
      <c r="A11" s="77" t="s">
        <v>1464</v>
      </c>
      <c r="B11" s="791">
        <v>20</v>
      </c>
      <c r="C11" s="791">
        <v>15.69</v>
      </c>
      <c r="D11" s="791">
        <v>26.98</v>
      </c>
      <c r="E11" s="791">
        <v>11.36</v>
      </c>
      <c r="F11" s="792">
        <v>25</v>
      </c>
      <c r="G11" s="792">
        <v>26.09</v>
      </c>
      <c r="H11" s="791">
        <v>28.81</v>
      </c>
    </row>
    <row r="12" spans="1:8" ht="22.95" customHeight="1">
      <c r="A12" s="77" t="s">
        <v>1465</v>
      </c>
      <c r="B12" s="791">
        <v>52.3</v>
      </c>
      <c r="C12" s="791">
        <v>52.19</v>
      </c>
      <c r="D12" s="791">
        <v>44.97</v>
      </c>
      <c r="E12" s="791">
        <v>42.43</v>
      </c>
      <c r="F12" s="792">
        <v>46.01</v>
      </c>
      <c r="G12" s="792">
        <v>49.01</v>
      </c>
      <c r="H12" s="791">
        <v>41.91</v>
      </c>
    </row>
    <row r="13" spans="1:8" ht="22.95" customHeight="1">
      <c r="A13" s="77" t="s">
        <v>1466</v>
      </c>
      <c r="B13" s="791">
        <v>25</v>
      </c>
      <c r="C13" s="791">
        <v>50</v>
      </c>
      <c r="D13" s="791">
        <v>30.23</v>
      </c>
      <c r="E13" s="791">
        <v>55.56</v>
      </c>
      <c r="F13" s="792">
        <v>38.56</v>
      </c>
      <c r="G13" s="792">
        <v>18.18</v>
      </c>
      <c r="H13" s="791">
        <v>20.69</v>
      </c>
    </row>
    <row r="14" spans="1:8" ht="22.95" customHeight="1">
      <c r="A14" s="77" t="s">
        <v>1446</v>
      </c>
      <c r="B14" s="791">
        <v>6.4</v>
      </c>
      <c r="C14" s="791">
        <v>10.130000000000001</v>
      </c>
      <c r="D14" s="791">
        <v>4.12</v>
      </c>
      <c r="E14" s="791">
        <v>11.11</v>
      </c>
      <c r="F14" s="792">
        <v>5.68</v>
      </c>
      <c r="G14" s="792">
        <v>7.63</v>
      </c>
      <c r="H14" s="791">
        <v>5.8</v>
      </c>
    </row>
    <row r="15" spans="1:8" ht="22.95" customHeight="1">
      <c r="A15" s="77" t="s">
        <v>1467</v>
      </c>
      <c r="B15" s="791">
        <v>11.54</v>
      </c>
      <c r="C15" s="791">
        <v>25.32</v>
      </c>
      <c r="D15" s="791">
        <v>18.559999999999999</v>
      </c>
      <c r="E15" s="791">
        <v>27.16</v>
      </c>
      <c r="F15" s="792">
        <v>18.18</v>
      </c>
      <c r="G15" s="792">
        <v>12.71</v>
      </c>
      <c r="H15" s="791">
        <v>17.39</v>
      </c>
    </row>
    <row r="16" spans="1:8" ht="22.95" customHeight="1">
      <c r="A16" s="77" t="s">
        <v>1468</v>
      </c>
      <c r="B16" s="791">
        <v>0.02</v>
      </c>
      <c r="C16" s="791">
        <v>0.87</v>
      </c>
      <c r="D16" s="791">
        <v>1.6</v>
      </c>
      <c r="E16" s="791">
        <v>3.21</v>
      </c>
      <c r="F16" s="792">
        <v>1.8</v>
      </c>
      <c r="G16" s="792">
        <v>2.15</v>
      </c>
      <c r="H16" s="791">
        <v>3.25</v>
      </c>
    </row>
    <row r="17" spans="1:8" ht="22.95" customHeight="1">
      <c r="A17" s="77" t="s">
        <v>1425</v>
      </c>
      <c r="B17" s="791">
        <v>9.3699999999999992</v>
      </c>
      <c r="C17" s="791">
        <v>8.92</v>
      </c>
      <c r="D17" s="791">
        <v>7.25</v>
      </c>
      <c r="E17" s="791">
        <v>7.1</v>
      </c>
      <c r="F17" s="792">
        <v>7.48</v>
      </c>
      <c r="G17" s="792">
        <v>17.989999999999998</v>
      </c>
      <c r="H17" s="791">
        <v>7.18</v>
      </c>
    </row>
    <row r="18" spans="1:8" ht="22.95" customHeight="1">
      <c r="A18" s="77" t="s">
        <v>1469</v>
      </c>
      <c r="B18" s="791">
        <v>36.61</v>
      </c>
      <c r="C18" s="791">
        <v>32.78</v>
      </c>
      <c r="D18" s="791">
        <v>28.57</v>
      </c>
      <c r="E18" s="791">
        <v>31.78</v>
      </c>
      <c r="F18" s="792">
        <v>30.47</v>
      </c>
      <c r="G18" s="792">
        <v>23.18</v>
      </c>
      <c r="H18" s="791">
        <v>27.57</v>
      </c>
    </row>
    <row r="19" spans="1:8" ht="22.95" customHeight="1">
      <c r="A19" s="77" t="s">
        <v>1427</v>
      </c>
      <c r="B19" s="791">
        <v>20.8</v>
      </c>
      <c r="C19" s="791">
        <v>10.53</v>
      </c>
      <c r="D19" s="791">
        <v>14.29</v>
      </c>
      <c r="E19" s="791">
        <v>9.09</v>
      </c>
      <c r="F19" s="792">
        <v>15.07</v>
      </c>
      <c r="G19" s="792">
        <v>29.59</v>
      </c>
      <c r="H19" s="791">
        <v>10.26</v>
      </c>
    </row>
    <row r="20" spans="1:8" ht="22.95" customHeight="1">
      <c r="A20" s="77" t="s">
        <v>1470</v>
      </c>
      <c r="B20" s="791">
        <v>48.11</v>
      </c>
      <c r="C20" s="791">
        <v>53.51</v>
      </c>
      <c r="D20" s="791">
        <v>49.58</v>
      </c>
      <c r="E20" s="791">
        <v>40.909999999999997</v>
      </c>
      <c r="F20" s="792">
        <v>37.67</v>
      </c>
      <c r="G20" s="792">
        <v>40.24</v>
      </c>
      <c r="H20" s="791">
        <v>35.9</v>
      </c>
    </row>
    <row r="21" spans="1:8" ht="22.95" customHeight="1">
      <c r="A21" s="77" t="s">
        <v>1428</v>
      </c>
      <c r="B21" s="791">
        <v>5.3</v>
      </c>
      <c r="C21" s="791">
        <v>7.35</v>
      </c>
      <c r="D21" s="791">
        <v>3.85</v>
      </c>
      <c r="E21" s="791">
        <v>3.68</v>
      </c>
      <c r="F21" s="792">
        <v>5.77</v>
      </c>
      <c r="G21" s="792">
        <v>6.57</v>
      </c>
      <c r="H21" s="791">
        <v>1.86</v>
      </c>
    </row>
    <row r="22" spans="1:8" ht="22.95" customHeight="1">
      <c r="A22" s="77" t="s">
        <v>1430</v>
      </c>
      <c r="B22" s="791">
        <v>22.9</v>
      </c>
      <c r="C22" s="791">
        <v>40</v>
      </c>
      <c r="D22" s="791">
        <v>32.32</v>
      </c>
      <c r="E22" s="791">
        <v>27.52</v>
      </c>
      <c r="F22" s="792">
        <v>27.88</v>
      </c>
      <c r="G22" s="792">
        <v>20.18</v>
      </c>
      <c r="H22" s="791">
        <v>20.34</v>
      </c>
    </row>
    <row r="23" spans="1:8" ht="22.95" customHeight="1">
      <c r="A23" s="77" t="s">
        <v>1431</v>
      </c>
      <c r="B23" s="791">
        <v>23.16</v>
      </c>
      <c r="C23" s="791">
        <v>21.62</v>
      </c>
      <c r="D23" s="791">
        <v>31.69</v>
      </c>
      <c r="E23" s="791">
        <v>26.67</v>
      </c>
      <c r="F23" s="792">
        <v>22.53</v>
      </c>
      <c r="G23" s="792">
        <v>18.89</v>
      </c>
      <c r="H23" s="791">
        <v>29.73</v>
      </c>
    </row>
    <row r="24" spans="1:8" ht="22.95" customHeight="1">
      <c r="A24" s="77" t="s">
        <v>1432</v>
      </c>
      <c r="B24" s="791">
        <v>10.199999999999999</v>
      </c>
      <c r="C24" s="791">
        <v>12.22</v>
      </c>
      <c r="D24" s="791">
        <v>16.670000000000002</v>
      </c>
      <c r="E24" s="791">
        <v>15.93</v>
      </c>
      <c r="F24" s="792">
        <v>11.11</v>
      </c>
      <c r="G24" s="792">
        <v>9.82</v>
      </c>
      <c r="H24" s="791">
        <v>15</v>
      </c>
    </row>
    <row r="25" spans="1:8" ht="22.95" customHeight="1">
      <c r="A25" s="77" t="s">
        <v>1434</v>
      </c>
      <c r="B25" s="791">
        <v>6.45</v>
      </c>
      <c r="C25" s="791">
        <v>15.38</v>
      </c>
      <c r="D25" s="791">
        <v>9.5</v>
      </c>
      <c r="E25" s="791">
        <v>9.09</v>
      </c>
      <c r="F25" s="792">
        <v>15.56</v>
      </c>
      <c r="G25" s="792">
        <v>12.96</v>
      </c>
      <c r="H25" s="791">
        <v>12.73</v>
      </c>
    </row>
    <row r="26" spans="1:8" ht="22.95" customHeight="1">
      <c r="A26" s="77" t="s">
        <v>1471</v>
      </c>
      <c r="B26" s="791">
        <v>25.81</v>
      </c>
      <c r="C26" s="791">
        <v>20.51</v>
      </c>
      <c r="D26" s="791">
        <v>26.19</v>
      </c>
      <c r="E26" s="791">
        <v>18.18</v>
      </c>
      <c r="F26" s="792">
        <v>24.44</v>
      </c>
      <c r="G26" s="792">
        <v>24.07</v>
      </c>
      <c r="H26" s="791">
        <v>16.36</v>
      </c>
    </row>
    <row r="27" spans="1:8" ht="49.95" customHeight="1">
      <c r="A27" s="82" t="s">
        <v>1472</v>
      </c>
      <c r="B27" s="794">
        <v>25.5</v>
      </c>
      <c r="C27" s="794">
        <v>34.130000000000003</v>
      </c>
      <c r="D27" s="794">
        <v>24.53</v>
      </c>
      <c r="E27" s="794">
        <v>28.46</v>
      </c>
      <c r="F27" s="795">
        <v>29.78</v>
      </c>
      <c r="G27" s="795">
        <v>28.11</v>
      </c>
      <c r="H27" s="794">
        <v>29.79</v>
      </c>
    </row>
    <row r="28" spans="1:8" s="575" customFormat="1">
      <c r="A28" s="796" t="s">
        <v>1473</v>
      </c>
      <c r="B28" s="797"/>
      <c r="C28" s="797"/>
      <c r="D28" s="798"/>
    </row>
    <row r="30" spans="1:8" ht="27" customHeight="1">
      <c r="A30" s="799"/>
      <c r="B30" s="800"/>
      <c r="C30" s="800"/>
      <c r="D30" s="798"/>
    </row>
    <row r="31" spans="1:8" ht="14.25" customHeight="1">
      <c r="A31" s="799"/>
      <c r="B31" s="800"/>
      <c r="C31" s="800"/>
      <c r="D31" s="798"/>
    </row>
    <row r="32" spans="1:8">
      <c r="A32" s="799"/>
      <c r="B32" s="800"/>
      <c r="C32" s="800"/>
      <c r="D32" s="798"/>
    </row>
    <row r="33" spans="1:4">
      <c r="A33" s="799"/>
      <c r="B33" s="800"/>
      <c r="C33" s="800"/>
      <c r="D33" s="798"/>
    </row>
    <row r="34" spans="1:4">
      <c r="A34" s="799"/>
      <c r="B34" s="800"/>
      <c r="C34" s="800"/>
      <c r="D34" s="798"/>
    </row>
    <row r="35" spans="1:4">
      <c r="A35" s="799"/>
      <c r="B35" s="800"/>
      <c r="C35" s="800"/>
      <c r="D35" s="798"/>
    </row>
    <row r="36" spans="1:4">
      <c r="A36" s="799"/>
      <c r="B36" s="800"/>
      <c r="C36" s="800"/>
      <c r="D36" s="798"/>
    </row>
    <row r="37" spans="1:4">
      <c r="A37" s="799"/>
      <c r="B37" s="800"/>
      <c r="C37" s="800"/>
      <c r="D37" s="798"/>
    </row>
    <row r="38" spans="1:4" ht="15" customHeight="1">
      <c r="A38" s="799"/>
      <c r="B38" s="800"/>
      <c r="C38" s="800"/>
      <c r="D38" s="798"/>
    </row>
    <row r="39" spans="1:4" ht="15" customHeight="1">
      <c r="A39" s="799"/>
      <c r="B39" s="800"/>
      <c r="C39" s="800"/>
      <c r="D39" s="798"/>
    </row>
    <row r="40" spans="1:4" ht="15" customHeight="1">
      <c r="A40" s="799"/>
      <c r="B40" s="800"/>
      <c r="C40" s="800"/>
      <c r="D40" s="798"/>
    </row>
    <row r="41" spans="1:4" ht="15" customHeight="1">
      <c r="A41" s="799"/>
      <c r="B41" s="800"/>
      <c r="C41" s="800"/>
      <c r="D41" s="798"/>
    </row>
    <row r="42" spans="1:4">
      <c r="A42" s="799"/>
      <c r="B42" s="800"/>
      <c r="C42" s="800"/>
      <c r="D42" s="798"/>
    </row>
    <row r="43" spans="1:4">
      <c r="A43" s="799"/>
      <c r="B43" s="800"/>
      <c r="C43" s="800"/>
      <c r="D43" s="798"/>
    </row>
    <row r="44" spans="1:4">
      <c r="A44" s="799"/>
      <c r="B44" s="800"/>
      <c r="C44" s="800"/>
      <c r="D44" s="798"/>
    </row>
    <row r="45" spans="1:4">
      <c r="A45" s="799"/>
      <c r="B45" s="800"/>
      <c r="C45" s="800"/>
      <c r="D45" s="798"/>
    </row>
    <row r="46" spans="1:4" ht="15" customHeight="1">
      <c r="A46" s="799"/>
      <c r="B46" s="800"/>
      <c r="C46" s="800"/>
      <c r="D46" s="798"/>
    </row>
    <row r="47" spans="1:4" ht="15" customHeight="1">
      <c r="A47" s="799"/>
      <c r="B47" s="800"/>
      <c r="C47" s="800"/>
      <c r="D47" s="798"/>
    </row>
    <row r="48" spans="1:4" ht="15" customHeight="1">
      <c r="A48" s="799"/>
      <c r="B48" s="800"/>
      <c r="C48" s="800"/>
      <c r="D48" s="798"/>
    </row>
    <row r="49" spans="1:4">
      <c r="A49" s="799"/>
      <c r="B49" s="800"/>
      <c r="C49" s="800"/>
      <c r="D49" s="798"/>
    </row>
    <row r="50" spans="1:4">
      <c r="A50" s="799"/>
      <c r="B50" s="800"/>
      <c r="C50" s="800"/>
      <c r="D50" s="798"/>
    </row>
    <row r="51" spans="1:4">
      <c r="A51" s="799"/>
      <c r="B51" s="800"/>
      <c r="C51" s="800"/>
      <c r="D51" s="798"/>
    </row>
    <row r="52" spans="1:4">
      <c r="A52" s="799"/>
      <c r="B52" s="800"/>
      <c r="C52" s="800"/>
      <c r="D52" s="798"/>
    </row>
    <row r="53" spans="1:4">
      <c r="A53" s="799"/>
      <c r="B53" s="800"/>
      <c r="C53" s="800"/>
      <c r="D53" s="798"/>
    </row>
    <row r="54" spans="1:4">
      <c r="A54" s="799"/>
      <c r="B54" s="800"/>
      <c r="C54" s="800"/>
      <c r="D54" s="798"/>
    </row>
    <row r="55" spans="1:4">
      <c r="A55" s="799"/>
      <c r="B55" s="800"/>
      <c r="C55" s="800"/>
      <c r="D55" s="798"/>
    </row>
    <row r="56" spans="1:4" ht="15" customHeight="1">
      <c r="A56" s="799"/>
      <c r="B56" s="800"/>
      <c r="C56" s="800"/>
      <c r="D56" s="798"/>
    </row>
    <row r="57" spans="1:4">
      <c r="A57" s="799"/>
      <c r="B57" s="800"/>
      <c r="C57" s="800"/>
      <c r="D57" s="798"/>
    </row>
    <row r="58" spans="1:4">
      <c r="A58" s="799"/>
      <c r="B58" s="800"/>
      <c r="C58" s="800"/>
      <c r="D58" s="798"/>
    </row>
    <row r="59" spans="1:4">
      <c r="A59" s="799"/>
      <c r="B59" s="800"/>
      <c r="C59" s="800"/>
      <c r="D59" s="798"/>
    </row>
  </sheetData>
  <mergeCells count="9">
    <mergeCell ref="A1:H1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/>
  <pageMargins left="0.59055118110236227" right="0.59055118110236227" top="0.39370078740157483" bottom="0.78740157480314965" header="0" footer="0"/>
  <pageSetup paperSize="9" orientation="portrait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>
  <dimension ref="A1:O25"/>
  <sheetViews>
    <sheetView zoomScaleNormal="100" workbookViewId="0">
      <selection activeCell="O25" sqref="O25"/>
    </sheetView>
  </sheetViews>
  <sheetFormatPr defaultColWidth="9.109375" defaultRowHeight="13.2"/>
  <cols>
    <col min="1" max="1" width="30.88671875" style="809" customWidth="1"/>
    <col min="2" max="2" width="10.33203125" style="241" customWidth="1"/>
    <col min="3" max="3" width="5.109375" style="807" customWidth="1"/>
    <col min="4" max="4" width="10.33203125" style="241" customWidth="1"/>
    <col min="5" max="5" width="5.109375" style="807" customWidth="1"/>
    <col min="6" max="6" width="10.33203125" style="808" customWidth="1"/>
    <col min="7" max="7" width="5.109375" style="807" customWidth="1"/>
    <col min="8" max="8" width="10.33203125" style="808" customWidth="1"/>
    <col min="9" max="9" width="5.109375" style="807" customWidth="1"/>
    <col min="10" max="10" width="9.109375" style="808" customWidth="1"/>
    <col min="11" max="11" width="5.109375" style="240" customWidth="1"/>
    <col min="12" max="12" width="9.109375" style="240"/>
    <col min="13" max="13" width="5.109375" style="240" customWidth="1"/>
    <col min="14" max="14" width="9.109375" style="240"/>
    <col min="15" max="15" width="5.109375" style="240" customWidth="1"/>
    <col min="16" max="16384" width="9.109375" style="240"/>
  </cols>
  <sheetData>
    <row r="1" spans="1:15" ht="24.6" customHeight="1">
      <c r="A1" s="1344" t="s">
        <v>1474</v>
      </c>
      <c r="B1" s="1344"/>
      <c r="C1" s="1344"/>
      <c r="D1" s="1344"/>
      <c r="E1" s="1344"/>
      <c r="F1" s="1344"/>
      <c r="G1" s="1344"/>
      <c r="H1" s="1344"/>
      <c r="I1" s="1344"/>
      <c r="J1" s="1344"/>
      <c r="K1" s="1344"/>
      <c r="L1" s="1344"/>
      <c r="M1" s="1344"/>
      <c r="N1" s="1344"/>
      <c r="O1" s="1344"/>
    </row>
    <row r="2" spans="1:15" s="241" customFormat="1" ht="15.6">
      <c r="A2" s="1359" t="s">
        <v>1408</v>
      </c>
      <c r="B2" s="1370">
        <v>2014</v>
      </c>
      <c r="C2" s="1370"/>
      <c r="D2" s="1370">
        <v>2015</v>
      </c>
      <c r="E2" s="1370"/>
      <c r="F2" s="1370">
        <v>2016</v>
      </c>
      <c r="G2" s="1370"/>
      <c r="H2" s="1349">
        <v>2017</v>
      </c>
      <c r="I2" s="1350"/>
      <c r="J2" s="1349">
        <v>2018</v>
      </c>
      <c r="K2" s="1376"/>
      <c r="L2" s="1377">
        <v>2019</v>
      </c>
      <c r="M2" s="1377"/>
      <c r="N2" s="1377">
        <v>2020</v>
      </c>
      <c r="O2" s="1377"/>
    </row>
    <row r="3" spans="1:15" s="241" customFormat="1" ht="41.4">
      <c r="A3" s="1361"/>
      <c r="B3" s="585" t="s">
        <v>1475</v>
      </c>
      <c r="C3" s="802" t="s">
        <v>287</v>
      </c>
      <c r="D3" s="585" t="s">
        <v>1475</v>
      </c>
      <c r="E3" s="802" t="s">
        <v>287</v>
      </c>
      <c r="F3" s="585" t="s">
        <v>1475</v>
      </c>
      <c r="G3" s="802" t="s">
        <v>287</v>
      </c>
      <c r="H3" s="585" t="s">
        <v>1475</v>
      </c>
      <c r="I3" s="802" t="s">
        <v>287</v>
      </c>
      <c r="J3" s="585" t="s">
        <v>1475</v>
      </c>
      <c r="K3" s="802" t="s">
        <v>287</v>
      </c>
      <c r="L3" s="585" t="s">
        <v>1475</v>
      </c>
      <c r="M3" s="802" t="s">
        <v>287</v>
      </c>
      <c r="N3" s="585" t="s">
        <v>1475</v>
      </c>
      <c r="O3" s="802" t="s">
        <v>287</v>
      </c>
    </row>
    <row r="4" spans="1:15" ht="19.2" customHeight="1">
      <c r="A4" s="695" t="s">
        <v>1410</v>
      </c>
      <c r="B4" s="766">
        <v>62.5</v>
      </c>
      <c r="C4" s="803">
        <v>4.9000000000000004</v>
      </c>
      <c r="D4" s="766">
        <v>16.670000000000002</v>
      </c>
      <c r="E4" s="1374">
        <v>30.5</v>
      </c>
      <c r="F4" s="766">
        <v>7.14</v>
      </c>
      <c r="G4" s="1374" t="s">
        <v>303</v>
      </c>
      <c r="H4" s="766">
        <v>0</v>
      </c>
      <c r="I4" s="1374" t="s">
        <v>303</v>
      </c>
      <c r="J4" s="766">
        <v>20</v>
      </c>
      <c r="K4" s="1374" t="s">
        <v>303</v>
      </c>
      <c r="L4" s="766">
        <v>7.69</v>
      </c>
      <c r="M4" s="1374" t="s">
        <v>303</v>
      </c>
      <c r="N4" s="766">
        <v>0</v>
      </c>
      <c r="O4" s="803" t="s">
        <v>303</v>
      </c>
    </row>
    <row r="5" spans="1:15" ht="19.2" customHeight="1">
      <c r="A5" s="695" t="s">
        <v>1476</v>
      </c>
      <c r="B5" s="766">
        <v>40.1</v>
      </c>
      <c r="C5" s="803">
        <v>35</v>
      </c>
      <c r="D5" s="766">
        <v>40.479999999999997</v>
      </c>
      <c r="E5" s="1375"/>
      <c r="F5" s="766">
        <v>43.6</v>
      </c>
      <c r="G5" s="1375"/>
      <c r="H5" s="766">
        <v>75.41</v>
      </c>
      <c r="I5" s="1375"/>
      <c r="J5" s="766">
        <v>32.369999999999997</v>
      </c>
      <c r="K5" s="1375"/>
      <c r="L5" s="766">
        <v>38.799999999999997</v>
      </c>
      <c r="M5" s="1375"/>
      <c r="N5" s="766">
        <v>42.86</v>
      </c>
      <c r="O5" s="803" t="s">
        <v>303</v>
      </c>
    </row>
    <row r="6" spans="1:15" ht="19.2" customHeight="1">
      <c r="A6" s="695" t="s">
        <v>1413</v>
      </c>
      <c r="B6" s="766">
        <v>71.400000000000006</v>
      </c>
      <c r="C6" s="803">
        <v>58.3</v>
      </c>
      <c r="D6" s="766">
        <v>59.26</v>
      </c>
      <c r="E6" s="1374">
        <v>35.6</v>
      </c>
      <c r="F6" s="766">
        <v>72.7</v>
      </c>
      <c r="G6" s="804">
        <v>58.5</v>
      </c>
      <c r="H6" s="766">
        <v>73.53</v>
      </c>
      <c r="I6" s="804">
        <v>57.8</v>
      </c>
      <c r="J6" s="766">
        <v>59.46</v>
      </c>
      <c r="K6" s="804">
        <v>59</v>
      </c>
      <c r="L6" s="766">
        <v>60.47</v>
      </c>
      <c r="M6" s="803" t="s">
        <v>303</v>
      </c>
      <c r="N6" s="766">
        <v>66.099999999999994</v>
      </c>
      <c r="O6" s="803" t="s">
        <v>303</v>
      </c>
    </row>
    <row r="7" spans="1:15" ht="19.2" customHeight="1">
      <c r="A7" s="695" t="s">
        <v>1414</v>
      </c>
      <c r="B7" s="766">
        <v>52.3</v>
      </c>
      <c r="C7" s="803">
        <v>49.2</v>
      </c>
      <c r="D7" s="766">
        <v>46.2</v>
      </c>
      <c r="E7" s="1375"/>
      <c r="F7" s="766">
        <v>51.8</v>
      </c>
      <c r="G7" s="804">
        <v>48.5</v>
      </c>
      <c r="H7" s="766">
        <v>51.28</v>
      </c>
      <c r="I7" s="804">
        <v>46.6</v>
      </c>
      <c r="J7" s="766">
        <v>46.99</v>
      </c>
      <c r="K7" s="804">
        <v>47.4</v>
      </c>
      <c r="L7" s="766">
        <v>46.02</v>
      </c>
      <c r="M7" s="803" t="s">
        <v>303</v>
      </c>
      <c r="N7" s="766">
        <v>38.42</v>
      </c>
      <c r="O7" s="803" t="s">
        <v>303</v>
      </c>
    </row>
    <row r="8" spans="1:15" ht="19.2" customHeight="1">
      <c r="A8" s="695" t="s">
        <v>1443</v>
      </c>
      <c r="B8" s="766">
        <v>29.5</v>
      </c>
      <c r="C8" s="803">
        <v>28.4</v>
      </c>
      <c r="D8" s="766">
        <v>25.9</v>
      </c>
      <c r="E8" s="803" t="s">
        <v>303</v>
      </c>
      <c r="F8" s="766">
        <v>24.6</v>
      </c>
      <c r="G8" s="803" t="s">
        <v>303</v>
      </c>
      <c r="H8" s="766">
        <v>26.4</v>
      </c>
      <c r="I8" s="803" t="s">
        <v>303</v>
      </c>
      <c r="J8" s="766">
        <v>27.78</v>
      </c>
      <c r="K8" s="803" t="s">
        <v>303</v>
      </c>
      <c r="L8" s="766">
        <v>25.78</v>
      </c>
      <c r="M8" s="803" t="s">
        <v>303</v>
      </c>
      <c r="N8" s="766">
        <v>23.25</v>
      </c>
      <c r="O8" s="803" t="s">
        <v>303</v>
      </c>
    </row>
    <row r="9" spans="1:15" ht="46.8">
      <c r="A9" s="695" t="s">
        <v>1463</v>
      </c>
      <c r="B9" s="766">
        <v>25.6</v>
      </c>
      <c r="C9" s="803">
        <v>25.7</v>
      </c>
      <c r="D9" s="766">
        <v>21.43</v>
      </c>
      <c r="E9" s="803" t="s">
        <v>303</v>
      </c>
      <c r="F9" s="766">
        <v>23.9</v>
      </c>
      <c r="G9" s="803">
        <v>23.1</v>
      </c>
      <c r="H9" s="766">
        <v>22.55</v>
      </c>
      <c r="I9" s="803">
        <v>22.5</v>
      </c>
      <c r="J9" s="766">
        <v>23.26</v>
      </c>
      <c r="K9" s="804">
        <v>21.6</v>
      </c>
      <c r="L9" s="766">
        <v>22.4</v>
      </c>
      <c r="M9" s="803" t="s">
        <v>303</v>
      </c>
      <c r="N9" s="766">
        <v>17.5</v>
      </c>
      <c r="O9" s="803" t="s">
        <v>303</v>
      </c>
    </row>
    <row r="10" spans="1:15" ht="21" customHeight="1">
      <c r="A10" s="695" t="s">
        <v>1464</v>
      </c>
      <c r="B10" s="766">
        <v>23.8</v>
      </c>
      <c r="C10" s="803">
        <v>24.9</v>
      </c>
      <c r="D10" s="766">
        <v>17.7</v>
      </c>
      <c r="E10" s="803"/>
      <c r="F10" s="766">
        <v>19.600000000000001</v>
      </c>
      <c r="G10" s="803" t="s">
        <v>303</v>
      </c>
      <c r="H10" s="766">
        <v>28.57</v>
      </c>
      <c r="I10" s="803" t="s">
        <v>303</v>
      </c>
      <c r="J10" s="766">
        <v>18.600000000000001</v>
      </c>
      <c r="K10" s="803" t="s">
        <v>303</v>
      </c>
      <c r="L10" s="766">
        <v>28.57</v>
      </c>
      <c r="M10" s="803" t="s">
        <v>303</v>
      </c>
      <c r="N10" s="766">
        <v>43.18</v>
      </c>
      <c r="O10" s="803" t="s">
        <v>303</v>
      </c>
    </row>
    <row r="11" spans="1:15" ht="21" customHeight="1">
      <c r="A11" s="695" t="s">
        <v>1465</v>
      </c>
      <c r="B11" s="766">
        <v>58.5</v>
      </c>
      <c r="C11" s="803">
        <v>51.8</v>
      </c>
      <c r="D11" s="766">
        <v>53.3</v>
      </c>
      <c r="E11" s="803">
        <v>47.5</v>
      </c>
      <c r="F11" s="766">
        <v>56.8</v>
      </c>
      <c r="G11" s="803">
        <v>50.6</v>
      </c>
      <c r="H11" s="766">
        <v>52.43</v>
      </c>
      <c r="I11" s="803">
        <v>49.6</v>
      </c>
      <c r="J11" s="766">
        <v>48.94</v>
      </c>
      <c r="K11" s="804">
        <v>49</v>
      </c>
      <c r="L11" s="766">
        <v>49.83</v>
      </c>
      <c r="M11" s="803" t="s">
        <v>303</v>
      </c>
      <c r="N11" s="766">
        <v>50.94</v>
      </c>
      <c r="O11" s="803" t="s">
        <v>303</v>
      </c>
    </row>
    <row r="12" spans="1:15" ht="21" customHeight="1">
      <c r="A12" s="695" t="s">
        <v>1466</v>
      </c>
      <c r="B12" s="766">
        <v>35.700000000000003</v>
      </c>
      <c r="C12" s="803">
        <v>16.2</v>
      </c>
      <c r="D12" s="766">
        <v>28.57</v>
      </c>
      <c r="E12" s="803">
        <v>22.3</v>
      </c>
      <c r="F12" s="766">
        <v>14.3</v>
      </c>
      <c r="G12" s="803" t="s">
        <v>303</v>
      </c>
      <c r="H12" s="766">
        <v>16.670000000000002</v>
      </c>
      <c r="I12" s="803" t="s">
        <v>303</v>
      </c>
      <c r="J12" s="766">
        <v>37.78</v>
      </c>
      <c r="K12" s="803" t="s">
        <v>303</v>
      </c>
      <c r="L12" s="766">
        <v>21.43</v>
      </c>
      <c r="M12" s="803" t="s">
        <v>303</v>
      </c>
      <c r="N12" s="766">
        <v>13.04</v>
      </c>
      <c r="O12" s="803" t="s">
        <v>303</v>
      </c>
    </row>
    <row r="13" spans="1:15" ht="21" customHeight="1">
      <c r="A13" s="695" t="s">
        <v>1446</v>
      </c>
      <c r="B13" s="766">
        <v>7</v>
      </c>
      <c r="C13" s="803">
        <v>12.3</v>
      </c>
      <c r="D13" s="766">
        <v>10.3</v>
      </c>
      <c r="E13" s="803" t="s">
        <v>303</v>
      </c>
      <c r="F13" s="766">
        <v>16.2</v>
      </c>
      <c r="G13" s="803" t="s">
        <v>303</v>
      </c>
      <c r="H13" s="766">
        <v>9.7799999999999994</v>
      </c>
      <c r="I13" s="803" t="s">
        <v>303</v>
      </c>
      <c r="J13" s="766">
        <v>11.11</v>
      </c>
      <c r="K13" s="803" t="s">
        <v>303</v>
      </c>
      <c r="L13" s="766">
        <v>6.02</v>
      </c>
      <c r="M13" s="803" t="s">
        <v>303</v>
      </c>
      <c r="N13" s="766">
        <v>7.55</v>
      </c>
      <c r="O13" s="803" t="s">
        <v>303</v>
      </c>
    </row>
    <row r="14" spans="1:15" ht="21" customHeight="1">
      <c r="A14" s="695" t="s">
        <v>1468</v>
      </c>
      <c r="B14" s="766">
        <v>1.9</v>
      </c>
      <c r="C14" s="803">
        <v>0.8</v>
      </c>
      <c r="D14" s="766">
        <v>1.51</v>
      </c>
      <c r="E14" s="803">
        <v>1.9</v>
      </c>
      <c r="F14" s="766">
        <v>1.02</v>
      </c>
      <c r="G14" s="803" t="s">
        <v>303</v>
      </c>
      <c r="H14" s="766">
        <v>1.32</v>
      </c>
      <c r="I14" s="803" t="s">
        <v>303</v>
      </c>
      <c r="J14" s="766">
        <v>0.73</v>
      </c>
      <c r="K14" s="803" t="s">
        <v>303</v>
      </c>
      <c r="L14" s="766">
        <v>0.82</v>
      </c>
      <c r="M14" s="803" t="s">
        <v>303</v>
      </c>
      <c r="N14" s="766">
        <v>0.57999999999999996</v>
      </c>
      <c r="O14" s="803" t="s">
        <v>303</v>
      </c>
    </row>
    <row r="15" spans="1:15" ht="21" customHeight="1">
      <c r="A15" s="695" t="s">
        <v>1425</v>
      </c>
      <c r="B15" s="766">
        <v>13.2</v>
      </c>
      <c r="C15" s="803">
        <v>7.4</v>
      </c>
      <c r="D15" s="766">
        <v>6.37</v>
      </c>
      <c r="E15" s="803">
        <v>13.1</v>
      </c>
      <c r="F15" s="766">
        <v>6.94</v>
      </c>
      <c r="G15" s="803">
        <v>6.4</v>
      </c>
      <c r="H15" s="766">
        <v>7.29</v>
      </c>
      <c r="I15" s="803">
        <v>6</v>
      </c>
      <c r="J15" s="766">
        <v>5.28</v>
      </c>
      <c r="K15" s="804">
        <v>5.8</v>
      </c>
      <c r="L15" s="766">
        <v>5.28</v>
      </c>
      <c r="M15" s="803" t="s">
        <v>303</v>
      </c>
      <c r="N15" s="766">
        <v>3.07</v>
      </c>
      <c r="O15" s="803" t="s">
        <v>303</v>
      </c>
    </row>
    <row r="16" spans="1:15" ht="21" customHeight="1">
      <c r="A16" s="695" t="s">
        <v>1427</v>
      </c>
      <c r="B16" s="766">
        <v>15</v>
      </c>
      <c r="C16" s="803">
        <v>16.5</v>
      </c>
      <c r="D16" s="766">
        <v>27.1</v>
      </c>
      <c r="E16" s="1374">
        <v>14.4</v>
      </c>
      <c r="F16" s="766">
        <v>14.42</v>
      </c>
      <c r="G16" s="804">
        <v>14.6</v>
      </c>
      <c r="H16" s="766">
        <v>22.73</v>
      </c>
      <c r="I16" s="804">
        <v>14.3</v>
      </c>
      <c r="J16" s="766">
        <v>12.6</v>
      </c>
      <c r="K16" s="804">
        <v>13.8</v>
      </c>
      <c r="L16" s="766">
        <v>17.12</v>
      </c>
      <c r="M16" s="803" t="s">
        <v>303</v>
      </c>
      <c r="N16" s="766">
        <v>15.76</v>
      </c>
      <c r="O16" s="803" t="s">
        <v>303</v>
      </c>
    </row>
    <row r="17" spans="1:15" ht="21" customHeight="1">
      <c r="A17" s="695" t="s">
        <v>1428</v>
      </c>
      <c r="B17" s="766">
        <v>96</v>
      </c>
      <c r="C17" s="803">
        <v>9.4</v>
      </c>
      <c r="D17" s="766">
        <v>9.35</v>
      </c>
      <c r="E17" s="1378"/>
      <c r="F17" s="766">
        <v>7.87</v>
      </c>
      <c r="G17" s="803" t="s">
        <v>303</v>
      </c>
      <c r="H17" s="766">
        <v>9.17</v>
      </c>
      <c r="I17" s="803" t="s">
        <v>303</v>
      </c>
      <c r="J17" s="766">
        <v>1.4</v>
      </c>
      <c r="K17" s="803" t="s">
        <v>303</v>
      </c>
      <c r="L17" s="766">
        <v>7.29</v>
      </c>
      <c r="M17" s="803" t="s">
        <v>303</v>
      </c>
      <c r="N17" s="766">
        <v>7.18</v>
      </c>
      <c r="O17" s="803" t="s">
        <v>303</v>
      </c>
    </row>
    <row r="18" spans="1:15" ht="21" customHeight="1">
      <c r="A18" s="695" t="s">
        <v>1430</v>
      </c>
      <c r="B18" s="766">
        <v>29.2</v>
      </c>
      <c r="C18" s="803">
        <v>23.7</v>
      </c>
      <c r="D18" s="766">
        <v>18.75</v>
      </c>
      <c r="E18" s="1375"/>
      <c r="F18" s="766">
        <v>32.43</v>
      </c>
      <c r="G18" s="803" t="s">
        <v>303</v>
      </c>
      <c r="H18" s="766">
        <v>17.899999999999999</v>
      </c>
      <c r="I18" s="803" t="s">
        <v>303</v>
      </c>
      <c r="J18" s="766">
        <v>28</v>
      </c>
      <c r="K18" s="803" t="s">
        <v>303</v>
      </c>
      <c r="L18" s="766">
        <v>22.45</v>
      </c>
      <c r="M18" s="803" t="s">
        <v>303</v>
      </c>
      <c r="N18" s="766">
        <v>20.43</v>
      </c>
      <c r="O18" s="803" t="s">
        <v>303</v>
      </c>
    </row>
    <row r="19" spans="1:15" ht="21" customHeight="1">
      <c r="A19" s="695" t="s">
        <v>1431</v>
      </c>
      <c r="B19" s="766">
        <v>12.1</v>
      </c>
      <c r="C19" s="803">
        <v>10.3</v>
      </c>
      <c r="D19" s="766">
        <v>9.15</v>
      </c>
      <c r="E19" s="803">
        <v>8</v>
      </c>
      <c r="F19" s="766">
        <v>8.2799999999999994</v>
      </c>
      <c r="G19" s="803" t="s">
        <v>303</v>
      </c>
      <c r="H19" s="766">
        <v>12.7</v>
      </c>
      <c r="I19" s="803" t="s">
        <v>303</v>
      </c>
      <c r="J19" s="766">
        <v>11.02</v>
      </c>
      <c r="K19" s="803" t="s">
        <v>303</v>
      </c>
      <c r="L19" s="766">
        <v>3.95</v>
      </c>
      <c r="M19" s="803" t="s">
        <v>303</v>
      </c>
      <c r="N19" s="766">
        <v>6.56</v>
      </c>
      <c r="O19" s="803" t="s">
        <v>303</v>
      </c>
    </row>
    <row r="20" spans="1:15" ht="21" customHeight="1">
      <c r="A20" s="695" t="s">
        <v>1432</v>
      </c>
      <c r="B20" s="766">
        <v>21.3</v>
      </c>
      <c r="C20" s="803">
        <v>17.899999999999999</v>
      </c>
      <c r="D20" s="766">
        <v>15.2</v>
      </c>
      <c r="E20" s="803">
        <v>16.5</v>
      </c>
      <c r="F20" s="766">
        <v>15.48</v>
      </c>
      <c r="G20" s="803" t="s">
        <v>303</v>
      </c>
      <c r="H20" s="766">
        <v>26.04</v>
      </c>
      <c r="I20" s="803" t="s">
        <v>303</v>
      </c>
      <c r="J20" s="766">
        <v>12.96</v>
      </c>
      <c r="K20" s="803" t="s">
        <v>303</v>
      </c>
      <c r="L20" s="766">
        <v>10.43</v>
      </c>
      <c r="M20" s="803" t="s">
        <v>303</v>
      </c>
      <c r="N20" s="766">
        <v>18.37</v>
      </c>
      <c r="O20" s="803" t="s">
        <v>303</v>
      </c>
    </row>
    <row r="21" spans="1:15" ht="21" customHeight="1">
      <c r="A21" s="695" t="s">
        <v>1434</v>
      </c>
      <c r="B21" s="766">
        <v>11.5</v>
      </c>
      <c r="C21" s="803">
        <v>4.7</v>
      </c>
      <c r="D21" s="766">
        <v>2.94</v>
      </c>
      <c r="E21" s="803">
        <v>4</v>
      </c>
      <c r="F21" s="766">
        <v>10.81</v>
      </c>
      <c r="G21" s="803" t="s">
        <v>303</v>
      </c>
      <c r="H21" s="766">
        <v>8.57</v>
      </c>
      <c r="I21" s="803" t="s">
        <v>303</v>
      </c>
      <c r="J21" s="766">
        <v>0</v>
      </c>
      <c r="K21" s="803" t="s">
        <v>303</v>
      </c>
      <c r="L21" s="766">
        <v>6.98</v>
      </c>
      <c r="M21" s="803" t="s">
        <v>303</v>
      </c>
      <c r="N21" s="766">
        <v>4.17</v>
      </c>
      <c r="O21" s="803" t="s">
        <v>303</v>
      </c>
    </row>
    <row r="22" spans="1:15" ht="31.2">
      <c r="A22" s="695" t="s">
        <v>1477</v>
      </c>
      <c r="B22" s="766">
        <v>17</v>
      </c>
      <c r="C22" s="803">
        <v>21.5</v>
      </c>
      <c r="D22" s="766">
        <v>20.27</v>
      </c>
      <c r="E22" s="803">
        <v>21.6</v>
      </c>
      <c r="F22" s="766">
        <v>24.6</v>
      </c>
      <c r="G22" s="803">
        <v>22.5</v>
      </c>
      <c r="H22" s="766">
        <v>25.6</v>
      </c>
      <c r="I22" s="803">
        <v>21.6</v>
      </c>
      <c r="J22" s="766">
        <v>15.46</v>
      </c>
      <c r="K22" s="804">
        <v>22.3</v>
      </c>
      <c r="L22" s="766">
        <v>16.329999999999998</v>
      </c>
      <c r="M22" s="803" t="s">
        <v>303</v>
      </c>
      <c r="N22" s="766">
        <v>16</v>
      </c>
      <c r="O22" s="803" t="s">
        <v>303</v>
      </c>
    </row>
    <row r="23" spans="1:15" ht="31.2">
      <c r="A23" s="805" t="s">
        <v>1478</v>
      </c>
      <c r="B23" s="769">
        <v>26.3</v>
      </c>
      <c r="C23" s="806">
        <v>24.8</v>
      </c>
      <c r="D23" s="769">
        <v>23.59</v>
      </c>
      <c r="E23" s="806">
        <v>24.2</v>
      </c>
      <c r="F23" s="769">
        <v>25.56</v>
      </c>
      <c r="G23" s="806">
        <v>23.2</v>
      </c>
      <c r="H23" s="769">
        <v>24.7</v>
      </c>
      <c r="I23" s="806">
        <v>22.5</v>
      </c>
      <c r="J23" s="769">
        <v>20.95</v>
      </c>
      <c r="K23" s="806">
        <v>22.2</v>
      </c>
      <c r="L23" s="769">
        <v>20.81</v>
      </c>
      <c r="M23" s="806">
        <v>21.1</v>
      </c>
      <c r="N23" s="769">
        <v>20.3</v>
      </c>
      <c r="O23" s="803" t="s">
        <v>303</v>
      </c>
    </row>
    <row r="25" spans="1:15" ht="15.6">
      <c r="A25" s="101"/>
    </row>
  </sheetData>
  <mergeCells count="16">
    <mergeCell ref="E16:E18"/>
    <mergeCell ref="E4:E5"/>
    <mergeCell ref="G4:G5"/>
    <mergeCell ref="I4:I5"/>
    <mergeCell ref="K4:K5"/>
    <mergeCell ref="M4:M5"/>
    <mergeCell ref="E6:E7"/>
    <mergeCell ref="A1:O1"/>
    <mergeCell ref="A2:A3"/>
    <mergeCell ref="B2:C2"/>
    <mergeCell ref="D2:E2"/>
    <mergeCell ref="F2:G2"/>
    <mergeCell ref="H2:I2"/>
    <mergeCell ref="J2:K2"/>
    <mergeCell ref="L2:M2"/>
    <mergeCell ref="N2:O2"/>
  </mergeCells>
  <printOptions horizontalCentered="1"/>
  <pageMargins left="0.59055118110236227" right="0.59055118110236227" top="0.39370078740157483" bottom="0.78740157480314965" header="0" footer="0"/>
  <pageSetup paperSize="9" orientation="landscape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>
  <dimension ref="A1:E30"/>
  <sheetViews>
    <sheetView zoomScaleNormal="100" workbookViewId="0">
      <selection activeCell="O25" sqref="O25"/>
    </sheetView>
  </sheetViews>
  <sheetFormatPr defaultRowHeight="13.2"/>
  <cols>
    <col min="1" max="1" width="33.6640625" customWidth="1"/>
    <col min="2" max="5" width="11.5546875" customWidth="1"/>
  </cols>
  <sheetData>
    <row r="1" spans="1:5" ht="53.4" customHeight="1">
      <c r="A1" s="1012" t="s">
        <v>1479</v>
      </c>
      <c r="B1" s="1012"/>
      <c r="C1" s="1012"/>
      <c r="D1" s="1012"/>
      <c r="E1" s="1012"/>
    </row>
    <row r="2" spans="1:5" ht="16.95" customHeight="1">
      <c r="A2" s="1012" t="s">
        <v>1480</v>
      </c>
      <c r="B2" s="1012"/>
      <c r="C2" s="1012"/>
      <c r="D2" s="1012"/>
      <c r="E2" s="1012"/>
    </row>
    <row r="3" spans="1:5" ht="30.6" customHeight="1">
      <c r="A3" s="1380" t="s">
        <v>1138</v>
      </c>
      <c r="B3" s="1381" t="s">
        <v>1481</v>
      </c>
      <c r="C3" s="1381"/>
      <c r="D3" s="1381" t="s">
        <v>1482</v>
      </c>
      <c r="E3" s="1381"/>
    </row>
    <row r="4" spans="1:5" ht="15.6">
      <c r="A4" s="1380"/>
      <c r="B4" s="765">
        <v>2019</v>
      </c>
      <c r="C4" s="765">
        <v>2020</v>
      </c>
      <c r="D4" s="765">
        <v>2019</v>
      </c>
      <c r="E4" s="765">
        <v>2020</v>
      </c>
    </row>
    <row r="5" spans="1:5" ht="26.4" customHeight="1">
      <c r="A5" s="661" t="s">
        <v>705</v>
      </c>
      <c r="B5" s="72">
        <v>19.350000000000001</v>
      </c>
      <c r="C5" s="72">
        <v>19.38</v>
      </c>
      <c r="D5" s="72">
        <v>57.4</v>
      </c>
      <c r="E5" s="72">
        <v>57.81</v>
      </c>
    </row>
    <row r="6" spans="1:5" ht="26.4" customHeight="1">
      <c r="A6" s="661" t="s">
        <v>72</v>
      </c>
      <c r="B6" s="72">
        <v>15.69</v>
      </c>
      <c r="C6" s="72">
        <v>18.97</v>
      </c>
      <c r="D6" s="72">
        <v>61.1</v>
      </c>
      <c r="E6" s="72">
        <v>61.5</v>
      </c>
    </row>
    <row r="7" spans="1:5" ht="26.4" customHeight="1">
      <c r="A7" s="661" t="s">
        <v>706</v>
      </c>
      <c r="B7" s="72">
        <v>16.670000000000002</v>
      </c>
      <c r="C7" s="72">
        <v>26.32</v>
      </c>
      <c r="D7" s="72">
        <v>47.8</v>
      </c>
      <c r="E7" s="72">
        <v>50.5</v>
      </c>
    </row>
    <row r="8" spans="1:5" ht="26.4" customHeight="1">
      <c r="A8" s="661" t="s">
        <v>1405</v>
      </c>
      <c r="B8" s="72">
        <v>31.43</v>
      </c>
      <c r="C8" s="72">
        <v>17.239999999999998</v>
      </c>
      <c r="D8" s="72">
        <v>53.2</v>
      </c>
      <c r="E8" s="72">
        <v>56.94</v>
      </c>
    </row>
    <row r="9" spans="1:5" ht="26.4" customHeight="1">
      <c r="A9" s="661" t="s">
        <v>1148</v>
      </c>
      <c r="B9" s="72">
        <v>22.95</v>
      </c>
      <c r="C9" s="72">
        <v>16.34</v>
      </c>
      <c r="D9" s="72">
        <v>52.2</v>
      </c>
      <c r="E9" s="72">
        <v>54.6</v>
      </c>
    </row>
    <row r="10" spans="1:5" ht="26.4" customHeight="1">
      <c r="A10" s="661" t="s">
        <v>68</v>
      </c>
      <c r="B10" s="72">
        <v>22.58</v>
      </c>
      <c r="C10" s="72">
        <v>15.97</v>
      </c>
      <c r="D10" s="72">
        <v>56.1</v>
      </c>
      <c r="E10" s="72">
        <v>57.68</v>
      </c>
    </row>
    <row r="11" spans="1:5" ht="26.4" customHeight="1">
      <c r="A11" s="661" t="s">
        <v>709</v>
      </c>
      <c r="B11" s="72">
        <v>18.11</v>
      </c>
      <c r="C11" s="72">
        <v>23.29</v>
      </c>
      <c r="D11" s="72">
        <v>59.3</v>
      </c>
      <c r="E11" s="72">
        <v>59.96</v>
      </c>
    </row>
    <row r="12" spans="1:5" ht="26.4" customHeight="1">
      <c r="A12" s="661" t="s">
        <v>71</v>
      </c>
      <c r="B12" s="72">
        <v>28.43</v>
      </c>
      <c r="C12" s="72">
        <v>22.62</v>
      </c>
      <c r="D12" s="72">
        <v>58.8</v>
      </c>
      <c r="E12" s="72">
        <v>60.47</v>
      </c>
    </row>
    <row r="13" spans="1:5" ht="26.4" customHeight="1">
      <c r="A13" s="661" t="s">
        <v>73</v>
      </c>
      <c r="B13" s="72">
        <v>23.89</v>
      </c>
      <c r="C13" s="72">
        <v>25</v>
      </c>
      <c r="D13" s="72">
        <v>60.1</v>
      </c>
      <c r="E13" s="72">
        <v>53.4</v>
      </c>
    </row>
    <row r="14" spans="1:5" ht="26.4" customHeight="1">
      <c r="A14" s="661" t="s">
        <v>74</v>
      </c>
      <c r="B14" s="72">
        <v>15.88</v>
      </c>
      <c r="C14" s="72">
        <v>18.600000000000001</v>
      </c>
      <c r="D14" s="72">
        <v>52.2</v>
      </c>
      <c r="E14" s="72">
        <v>51.46</v>
      </c>
    </row>
    <row r="15" spans="1:5" ht="26.4" customHeight="1">
      <c r="A15" s="661" t="s">
        <v>75</v>
      </c>
      <c r="B15" s="72">
        <v>23.3</v>
      </c>
      <c r="C15" s="72">
        <v>27.59</v>
      </c>
      <c r="D15" s="72">
        <v>54.1</v>
      </c>
      <c r="E15" s="72">
        <v>55.83</v>
      </c>
    </row>
    <row r="16" spans="1:5" ht="26.4" customHeight="1">
      <c r="A16" s="661" t="s">
        <v>76</v>
      </c>
      <c r="B16" s="72">
        <v>28.83</v>
      </c>
      <c r="C16" s="72">
        <v>18.940000000000001</v>
      </c>
      <c r="D16" s="72">
        <v>51.4</v>
      </c>
      <c r="E16" s="72">
        <v>51.6</v>
      </c>
    </row>
    <row r="17" spans="1:5" ht="26.4" customHeight="1">
      <c r="A17" s="661" t="s">
        <v>77</v>
      </c>
      <c r="B17" s="72">
        <v>37.14</v>
      </c>
      <c r="C17" s="72">
        <v>21.43</v>
      </c>
      <c r="D17" s="72">
        <v>53.9</v>
      </c>
      <c r="E17" s="72">
        <v>56.2</v>
      </c>
    </row>
    <row r="18" spans="1:5" ht="26.4" customHeight="1">
      <c r="A18" s="661" t="s">
        <v>79</v>
      </c>
      <c r="B18" s="72">
        <v>19.3</v>
      </c>
      <c r="C18" s="72">
        <v>31.48</v>
      </c>
      <c r="D18" s="72">
        <v>52.9</v>
      </c>
      <c r="E18" s="72">
        <v>52.75</v>
      </c>
    </row>
    <row r="19" spans="1:5" ht="26.4" customHeight="1">
      <c r="A19" s="661" t="s">
        <v>80</v>
      </c>
      <c r="B19" s="72">
        <v>27.59</v>
      </c>
      <c r="C19" s="72">
        <v>45.7</v>
      </c>
      <c r="D19" s="72">
        <v>58.4</v>
      </c>
      <c r="E19" s="72">
        <v>55.17</v>
      </c>
    </row>
    <row r="20" spans="1:5" ht="26.4" customHeight="1">
      <c r="A20" s="661" t="s">
        <v>81</v>
      </c>
      <c r="B20" s="72">
        <v>25</v>
      </c>
      <c r="C20" s="72">
        <v>23.68</v>
      </c>
      <c r="D20" s="72">
        <v>54.8</v>
      </c>
      <c r="E20" s="72">
        <v>53.7</v>
      </c>
    </row>
    <row r="21" spans="1:5" ht="26.4" customHeight="1">
      <c r="A21" s="661" t="s">
        <v>82</v>
      </c>
      <c r="B21" s="72">
        <v>25.4</v>
      </c>
      <c r="C21" s="72">
        <v>27.45</v>
      </c>
      <c r="D21" s="72">
        <v>58.4</v>
      </c>
      <c r="E21" s="72">
        <v>56.3</v>
      </c>
    </row>
    <row r="22" spans="1:5" ht="26.4" customHeight="1">
      <c r="A22" s="661" t="s">
        <v>83</v>
      </c>
      <c r="B22" s="72">
        <v>29.51</v>
      </c>
      <c r="C22" s="72">
        <v>20.9</v>
      </c>
      <c r="D22" s="72">
        <v>51.5</v>
      </c>
      <c r="E22" s="72">
        <v>51.37</v>
      </c>
    </row>
    <row r="23" spans="1:5" ht="26.4" customHeight="1">
      <c r="A23" s="661" t="s">
        <v>84</v>
      </c>
      <c r="B23" s="72">
        <v>29.17</v>
      </c>
      <c r="C23" s="72">
        <v>18.329999999999998</v>
      </c>
      <c r="D23" s="72">
        <v>51.2</v>
      </c>
      <c r="E23" s="72">
        <v>55.75</v>
      </c>
    </row>
    <row r="24" spans="1:5" ht="26.4" customHeight="1">
      <c r="A24" s="661" t="s">
        <v>85</v>
      </c>
      <c r="B24" s="72">
        <v>21.02</v>
      </c>
      <c r="C24" s="72">
        <v>23.43</v>
      </c>
      <c r="D24" s="72">
        <v>54.8</v>
      </c>
      <c r="E24" s="72">
        <v>53.84</v>
      </c>
    </row>
    <row r="25" spans="1:5" ht="19.95" customHeight="1">
      <c r="A25" s="768" t="s">
        <v>94</v>
      </c>
      <c r="B25" s="626">
        <v>20.81</v>
      </c>
      <c r="C25" s="626">
        <v>20.3</v>
      </c>
      <c r="D25" s="626">
        <v>56.5</v>
      </c>
      <c r="E25" s="626">
        <v>56.85</v>
      </c>
    </row>
    <row r="26" spans="1:5" ht="24" customHeight="1">
      <c r="A26" s="768" t="s">
        <v>232</v>
      </c>
      <c r="B26" s="626">
        <v>21.7</v>
      </c>
      <c r="C26" s="626" t="s">
        <v>303</v>
      </c>
      <c r="D26" s="626">
        <v>55.3</v>
      </c>
      <c r="E26" s="626" t="s">
        <v>303</v>
      </c>
    </row>
    <row r="29" spans="1:5" ht="33.6" customHeight="1">
      <c r="A29" s="1379" t="s">
        <v>1483</v>
      </c>
      <c r="B29" s="1379"/>
      <c r="C29" s="1379"/>
      <c r="D29" s="1379"/>
      <c r="E29" s="1379"/>
    </row>
    <row r="30" spans="1:5" ht="29.4" customHeight="1">
      <c r="A30" s="1379" t="s">
        <v>1484</v>
      </c>
      <c r="B30" s="1379"/>
      <c r="C30" s="1379"/>
      <c r="D30" s="1379"/>
      <c r="E30" s="1379"/>
    </row>
  </sheetData>
  <mergeCells count="7">
    <mergeCell ref="A30:E30"/>
    <mergeCell ref="A1:E1"/>
    <mergeCell ref="A2:E2"/>
    <mergeCell ref="A3:A4"/>
    <mergeCell ref="B3:C3"/>
    <mergeCell ref="D3:E3"/>
    <mergeCell ref="A29:E29"/>
  </mergeCells>
  <printOptions horizontalCentered="1"/>
  <pageMargins left="0.59055118110236227" right="0.59055118110236227" top="0.39370078740157483" bottom="0.78740157480314965" header="0" footer="0"/>
  <pageSetup paperSize="9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>
  <dimension ref="A1:L31"/>
  <sheetViews>
    <sheetView zoomScaleNormal="100" workbookViewId="0">
      <selection activeCell="O25" sqref="O25"/>
    </sheetView>
  </sheetViews>
  <sheetFormatPr defaultColWidth="9.109375" defaultRowHeight="13.2"/>
  <cols>
    <col min="1" max="1" width="21.109375" style="113" customWidth="1"/>
    <col min="2" max="12" width="6.44140625" style="113" customWidth="1"/>
    <col min="13" max="16384" width="9.109375" style="113"/>
  </cols>
  <sheetData>
    <row r="1" spans="1:12" ht="33" customHeight="1">
      <c r="A1" s="1351" t="s">
        <v>1485</v>
      </c>
      <c r="B1" s="1351"/>
      <c r="C1" s="1351"/>
      <c r="D1" s="1351"/>
      <c r="E1" s="1351"/>
      <c r="F1" s="1351"/>
      <c r="G1" s="1351"/>
      <c r="H1" s="1351"/>
      <c r="I1" s="1351"/>
      <c r="J1" s="1351"/>
      <c r="K1" s="1351"/>
      <c r="L1" s="1351"/>
    </row>
    <row r="2" spans="1:12" ht="21" customHeight="1">
      <c r="A2" s="1351" t="s">
        <v>1486</v>
      </c>
      <c r="B2" s="1351"/>
      <c r="C2" s="1351"/>
      <c r="D2" s="1351"/>
      <c r="E2" s="1351"/>
      <c r="F2" s="1351"/>
      <c r="G2" s="1351"/>
      <c r="H2" s="1351"/>
      <c r="I2" s="1351"/>
      <c r="J2" s="1351"/>
      <c r="K2" s="1351"/>
      <c r="L2" s="1351"/>
    </row>
    <row r="3" spans="1:12" ht="27" customHeight="1">
      <c r="A3" s="1382" t="s">
        <v>1487</v>
      </c>
      <c r="B3" s="1382"/>
      <c r="C3" s="1382"/>
      <c r="D3" s="1382"/>
      <c r="E3" s="1382"/>
      <c r="F3" s="1382"/>
      <c r="G3" s="1382"/>
      <c r="H3" s="1382"/>
      <c r="I3" s="1382"/>
      <c r="J3" s="1382"/>
      <c r="K3" s="1382"/>
      <c r="L3" s="1382"/>
    </row>
    <row r="4" spans="1:12" s="764" customFormat="1" ht="53.4" customHeight="1">
      <c r="A4" s="71" t="s">
        <v>1138</v>
      </c>
      <c r="B4" s="261">
        <v>2010</v>
      </c>
      <c r="C4" s="261">
        <v>2011</v>
      </c>
      <c r="D4" s="261">
        <v>2012</v>
      </c>
      <c r="E4" s="261">
        <v>2013</v>
      </c>
      <c r="F4" s="261">
        <v>2014</v>
      </c>
      <c r="G4" s="261">
        <v>2015</v>
      </c>
      <c r="H4" s="261">
        <v>2016</v>
      </c>
      <c r="I4" s="261">
        <v>2017</v>
      </c>
      <c r="J4" s="261">
        <v>2018</v>
      </c>
      <c r="K4" s="261">
        <v>2019</v>
      </c>
      <c r="L4" s="261">
        <v>2020</v>
      </c>
    </row>
    <row r="5" spans="1:12" ht="32.4" customHeight="1">
      <c r="A5" s="661" t="s">
        <v>705</v>
      </c>
      <c r="B5" s="810">
        <v>217.6</v>
      </c>
      <c r="C5" s="810">
        <v>249.13</v>
      </c>
      <c r="D5" s="810">
        <v>170.69097552199145</v>
      </c>
      <c r="E5" s="811">
        <v>158.21575775010001</v>
      </c>
      <c r="F5" s="810">
        <v>238.9</v>
      </c>
      <c r="G5" s="812">
        <v>187.29</v>
      </c>
      <c r="H5" s="812">
        <v>191.18</v>
      </c>
      <c r="I5" s="812">
        <v>216.47</v>
      </c>
      <c r="J5" s="813">
        <v>190.44</v>
      </c>
      <c r="K5" s="814">
        <v>194.28</v>
      </c>
      <c r="L5" s="684">
        <v>199.65</v>
      </c>
    </row>
    <row r="6" spans="1:12" ht="32.4" customHeight="1">
      <c r="A6" s="661" t="s">
        <v>72</v>
      </c>
      <c r="B6" s="810">
        <v>140.6</v>
      </c>
      <c r="C6" s="810">
        <v>174.72</v>
      </c>
      <c r="D6" s="810">
        <v>140.75954956944139</v>
      </c>
      <c r="E6" s="815">
        <v>160.25862426260309</v>
      </c>
      <c r="F6" s="810">
        <v>187.5</v>
      </c>
      <c r="G6" s="812">
        <v>131.47</v>
      </c>
      <c r="H6" s="812">
        <v>114.89</v>
      </c>
      <c r="I6" s="812">
        <v>174.65</v>
      </c>
      <c r="J6" s="812">
        <v>154.53</v>
      </c>
      <c r="K6" s="814">
        <v>97.08</v>
      </c>
      <c r="L6" s="684">
        <v>150.85</v>
      </c>
    </row>
    <row r="7" spans="1:12" ht="32.4" customHeight="1">
      <c r="A7" s="661" t="s">
        <v>1488</v>
      </c>
      <c r="B7" s="810">
        <v>144.30000000000001</v>
      </c>
      <c r="C7" s="810">
        <v>210.12</v>
      </c>
      <c r="D7" s="810">
        <v>169.75940993970613</v>
      </c>
      <c r="E7" s="815">
        <v>211.88167223535163</v>
      </c>
      <c r="F7" s="810">
        <v>112.8</v>
      </c>
      <c r="G7" s="812">
        <v>137.02000000000001</v>
      </c>
      <c r="H7" s="812">
        <v>283.13</v>
      </c>
      <c r="I7" s="812">
        <v>277.62</v>
      </c>
      <c r="J7" s="812">
        <v>222.35</v>
      </c>
      <c r="K7" s="814">
        <v>205.76</v>
      </c>
      <c r="L7" s="684">
        <v>238.2</v>
      </c>
    </row>
    <row r="8" spans="1:12" ht="32.4" customHeight="1">
      <c r="A8" s="661" t="s">
        <v>1148</v>
      </c>
      <c r="B8" s="810">
        <v>257.60000000000002</v>
      </c>
      <c r="C8" s="810">
        <v>235.02</v>
      </c>
      <c r="D8" s="810">
        <v>79.065272775191076</v>
      </c>
      <c r="E8" s="815">
        <v>231.67017032047707</v>
      </c>
      <c r="F8" s="810">
        <v>207</v>
      </c>
      <c r="G8" s="812">
        <v>253.61</v>
      </c>
      <c r="H8" s="812">
        <v>193.42</v>
      </c>
      <c r="I8" s="812">
        <v>202.97</v>
      </c>
      <c r="J8" s="812">
        <v>202.05</v>
      </c>
      <c r="K8" s="814">
        <v>118.4</v>
      </c>
      <c r="L8" s="684">
        <v>203.14</v>
      </c>
    </row>
    <row r="9" spans="1:12" ht="32.4" customHeight="1">
      <c r="A9" s="661" t="s">
        <v>68</v>
      </c>
      <c r="B9" s="810">
        <v>150.30000000000001</v>
      </c>
      <c r="C9" s="810">
        <v>39.76</v>
      </c>
      <c r="D9" s="810">
        <v>110.599735987727</v>
      </c>
      <c r="E9" s="815">
        <v>144.29252670291575</v>
      </c>
      <c r="F9" s="810">
        <v>262.89999999999998</v>
      </c>
      <c r="G9" s="812">
        <v>235.85</v>
      </c>
      <c r="H9" s="812">
        <v>96.6</v>
      </c>
      <c r="I9" s="812">
        <v>172.81</v>
      </c>
      <c r="J9" s="812">
        <v>125.36</v>
      </c>
      <c r="K9" s="814">
        <v>160.75</v>
      </c>
      <c r="L9" s="684">
        <v>227.14</v>
      </c>
    </row>
    <row r="10" spans="1:12" ht="32.4" customHeight="1">
      <c r="A10" s="661" t="s">
        <v>709</v>
      </c>
      <c r="B10" s="810">
        <v>180.6</v>
      </c>
      <c r="C10" s="810">
        <v>107.77</v>
      </c>
      <c r="D10" s="810">
        <v>131.13659664767172</v>
      </c>
      <c r="E10" s="815">
        <v>115.06376450282865</v>
      </c>
      <c r="F10" s="810">
        <v>240.8</v>
      </c>
      <c r="G10" s="812">
        <v>192.23</v>
      </c>
      <c r="H10" s="812">
        <v>235.67</v>
      </c>
      <c r="I10" s="812">
        <v>214.36</v>
      </c>
      <c r="J10" s="812">
        <v>164.76</v>
      </c>
      <c r="K10" s="814">
        <v>161.31</v>
      </c>
      <c r="L10" s="684">
        <v>166.8</v>
      </c>
    </row>
    <row r="11" spans="1:12" ht="32.4" customHeight="1">
      <c r="A11" s="661" t="s">
        <v>71</v>
      </c>
      <c r="B11" s="810">
        <v>100.2</v>
      </c>
      <c r="C11" s="810">
        <v>61.65</v>
      </c>
      <c r="D11" s="810">
        <v>111.68504816417702</v>
      </c>
      <c r="E11" s="815">
        <v>111.40264727869717</v>
      </c>
      <c r="F11" s="810">
        <v>208.6</v>
      </c>
      <c r="G11" s="812">
        <v>163.07</v>
      </c>
      <c r="H11" s="812">
        <v>102.69</v>
      </c>
      <c r="I11" s="812">
        <v>153.9</v>
      </c>
      <c r="J11" s="812">
        <v>187.98</v>
      </c>
      <c r="K11" s="814">
        <v>182.66</v>
      </c>
      <c r="L11" s="684">
        <v>174.47</v>
      </c>
    </row>
    <row r="12" spans="1:12" ht="32.4" customHeight="1">
      <c r="A12" s="661" t="s">
        <v>73</v>
      </c>
      <c r="B12" s="810">
        <v>164.9</v>
      </c>
      <c r="C12" s="810">
        <v>200.35</v>
      </c>
      <c r="D12" s="810">
        <v>130.68391247528734</v>
      </c>
      <c r="E12" s="815">
        <v>159.03630765066151</v>
      </c>
      <c r="F12" s="810">
        <v>193.4</v>
      </c>
      <c r="G12" s="812">
        <v>219.08</v>
      </c>
      <c r="H12" s="812">
        <v>185.07</v>
      </c>
      <c r="I12" s="812">
        <v>201.75</v>
      </c>
      <c r="J12" s="812">
        <v>212.32</v>
      </c>
      <c r="K12" s="814">
        <v>240.13</v>
      </c>
      <c r="L12" s="684">
        <v>198.9</v>
      </c>
    </row>
    <row r="13" spans="1:12" ht="32.4" customHeight="1">
      <c r="A13" s="661" t="s">
        <v>74</v>
      </c>
      <c r="B13" s="810">
        <v>192.6</v>
      </c>
      <c r="C13" s="810">
        <v>159.85</v>
      </c>
      <c r="D13" s="810">
        <v>146.14203525907837</v>
      </c>
      <c r="E13" s="815">
        <v>114.23879478071507</v>
      </c>
      <c r="F13" s="810">
        <v>209</v>
      </c>
      <c r="G13" s="812">
        <v>120.82</v>
      </c>
      <c r="H13" s="812">
        <v>184.93</v>
      </c>
      <c r="I13" s="812">
        <v>153.77000000000001</v>
      </c>
      <c r="J13" s="812">
        <v>149.33000000000001</v>
      </c>
      <c r="K13" s="814">
        <v>128.22</v>
      </c>
      <c r="L13" s="684">
        <v>185.07</v>
      </c>
    </row>
    <row r="14" spans="1:12" ht="32.4" customHeight="1">
      <c r="A14" s="661" t="s">
        <v>75</v>
      </c>
      <c r="B14" s="810">
        <v>158.19999999999999</v>
      </c>
      <c r="C14" s="810">
        <v>183.09</v>
      </c>
      <c r="D14" s="810">
        <v>178.75723700008004</v>
      </c>
      <c r="E14" s="815">
        <v>143.71639963804759</v>
      </c>
      <c r="F14" s="810">
        <v>186.1</v>
      </c>
      <c r="G14" s="812">
        <v>218.16</v>
      </c>
      <c r="H14" s="812">
        <v>237.3</v>
      </c>
      <c r="I14" s="812">
        <v>149.13</v>
      </c>
      <c r="J14" s="812">
        <v>141.37</v>
      </c>
      <c r="K14" s="814">
        <v>165.4</v>
      </c>
      <c r="L14" s="684">
        <v>154.5</v>
      </c>
    </row>
    <row r="15" spans="1:12" ht="32.4" customHeight="1">
      <c r="A15" s="661" t="s">
        <v>76</v>
      </c>
      <c r="B15" s="810">
        <v>147.80000000000001</v>
      </c>
      <c r="C15" s="810">
        <v>130.33000000000001</v>
      </c>
      <c r="D15" s="810">
        <v>166.86752572541022</v>
      </c>
      <c r="E15" s="815">
        <v>146.06314187904147</v>
      </c>
      <c r="F15" s="810">
        <v>213.9</v>
      </c>
      <c r="G15" s="812">
        <v>116.16</v>
      </c>
      <c r="H15" s="812">
        <v>124.86</v>
      </c>
      <c r="I15" s="812">
        <v>105.31</v>
      </c>
      <c r="J15" s="812">
        <v>171.5</v>
      </c>
      <c r="K15" s="814">
        <v>143.47999999999999</v>
      </c>
      <c r="L15" s="684">
        <v>177.9</v>
      </c>
    </row>
    <row r="16" spans="1:12" ht="32.4" customHeight="1">
      <c r="A16" s="816" t="s">
        <v>77</v>
      </c>
      <c r="B16" s="810">
        <v>170.5</v>
      </c>
      <c r="C16" s="810">
        <v>100.93</v>
      </c>
      <c r="D16" s="810">
        <v>233.86342376052386</v>
      </c>
      <c r="E16" s="815">
        <v>127.77511579619869</v>
      </c>
      <c r="F16" s="810">
        <v>265.10000000000002</v>
      </c>
      <c r="G16" s="812">
        <v>194.94</v>
      </c>
      <c r="H16" s="812">
        <v>245.02</v>
      </c>
      <c r="I16" s="812">
        <v>206.66</v>
      </c>
      <c r="J16" s="812">
        <v>176.45</v>
      </c>
      <c r="K16" s="814">
        <v>170.68</v>
      </c>
      <c r="L16" s="684">
        <v>189.1</v>
      </c>
    </row>
    <row r="17" spans="1:12" ht="32.4" customHeight="1">
      <c r="A17" s="661" t="s">
        <v>79</v>
      </c>
      <c r="B17" s="810">
        <v>138</v>
      </c>
      <c r="C17" s="810">
        <v>263.69</v>
      </c>
      <c r="D17" s="810">
        <v>204.41741038041582</v>
      </c>
      <c r="E17" s="815">
        <v>213.18373071528751</v>
      </c>
      <c r="F17" s="810">
        <v>256.89999999999998</v>
      </c>
      <c r="G17" s="812">
        <v>174.35</v>
      </c>
      <c r="H17" s="812">
        <v>250.12</v>
      </c>
      <c r="I17" s="812">
        <v>184.63</v>
      </c>
      <c r="J17" s="812">
        <v>154.80000000000001</v>
      </c>
      <c r="K17" s="814">
        <v>216.4</v>
      </c>
      <c r="L17" s="684">
        <v>212.6</v>
      </c>
    </row>
    <row r="18" spans="1:12" ht="32.4" customHeight="1">
      <c r="A18" s="661" t="s">
        <v>80</v>
      </c>
      <c r="B18" s="810">
        <v>200</v>
      </c>
      <c r="C18" s="810">
        <v>179.09</v>
      </c>
      <c r="D18" s="810">
        <v>180.5840961454636</v>
      </c>
      <c r="E18" s="815">
        <v>139.81320955203847</v>
      </c>
      <c r="F18" s="810">
        <v>215.8</v>
      </c>
      <c r="G18" s="812">
        <v>205.08</v>
      </c>
      <c r="H18" s="812">
        <v>181.31</v>
      </c>
      <c r="I18" s="812">
        <v>164.07</v>
      </c>
      <c r="J18" s="812">
        <v>219.59</v>
      </c>
      <c r="K18" s="814">
        <v>215.68</v>
      </c>
      <c r="L18" s="684">
        <v>142.31</v>
      </c>
    </row>
    <row r="19" spans="1:12" ht="32.4" customHeight="1">
      <c r="A19" s="661" t="s">
        <v>81</v>
      </c>
      <c r="B19" s="810">
        <v>136.6</v>
      </c>
      <c r="C19" s="810">
        <v>176.29</v>
      </c>
      <c r="D19" s="810">
        <v>184.01682439537331</v>
      </c>
      <c r="E19" s="815">
        <v>130.11515190943985</v>
      </c>
      <c r="F19" s="810">
        <v>210.7</v>
      </c>
      <c r="G19" s="812">
        <v>146.30000000000001</v>
      </c>
      <c r="H19" s="812">
        <v>91.81</v>
      </c>
      <c r="I19" s="812">
        <v>151.1</v>
      </c>
      <c r="J19" s="812">
        <v>125.32</v>
      </c>
      <c r="K19" s="814">
        <v>135.18</v>
      </c>
      <c r="L19" s="684">
        <v>128.35</v>
      </c>
    </row>
    <row r="20" spans="1:12" ht="32.4" customHeight="1">
      <c r="A20" s="661" t="s">
        <v>82</v>
      </c>
      <c r="B20" s="810">
        <v>113.5</v>
      </c>
      <c r="C20" s="810">
        <v>203.19</v>
      </c>
      <c r="D20" s="810">
        <v>181.88432157148054</v>
      </c>
      <c r="E20" s="815">
        <v>212.47085903148701</v>
      </c>
      <c r="F20" s="810">
        <v>210.7</v>
      </c>
      <c r="G20" s="812">
        <v>155.47</v>
      </c>
      <c r="H20" s="812">
        <v>167.48</v>
      </c>
      <c r="I20" s="812">
        <v>206.45</v>
      </c>
      <c r="J20" s="812">
        <v>240.6</v>
      </c>
      <c r="K20" s="814">
        <v>159.65</v>
      </c>
      <c r="L20" s="684">
        <v>138.07</v>
      </c>
    </row>
    <row r="21" spans="1:12" ht="32.4" customHeight="1">
      <c r="A21" s="661" t="s">
        <v>83</v>
      </c>
      <c r="B21" s="810">
        <v>202.2</v>
      </c>
      <c r="C21" s="810">
        <v>161.80000000000001</v>
      </c>
      <c r="D21" s="810">
        <v>154.83870967741936</v>
      </c>
      <c r="E21" s="815">
        <v>151.17551999165929</v>
      </c>
      <c r="F21" s="810">
        <v>175.6</v>
      </c>
      <c r="G21" s="812">
        <v>217.97</v>
      </c>
      <c r="H21" s="812">
        <v>245.41</v>
      </c>
      <c r="I21" s="812">
        <v>225.37</v>
      </c>
      <c r="J21" s="812">
        <v>205.66</v>
      </c>
      <c r="K21" s="814">
        <v>203</v>
      </c>
      <c r="L21" s="684">
        <v>236.97</v>
      </c>
    </row>
    <row r="22" spans="1:12" ht="32.4" customHeight="1">
      <c r="A22" s="661" t="s">
        <v>84</v>
      </c>
      <c r="B22" s="810">
        <v>106.2</v>
      </c>
      <c r="C22" s="810">
        <v>147.63</v>
      </c>
      <c r="D22" s="810">
        <v>148.41767606645283</v>
      </c>
      <c r="E22" s="815">
        <v>140.93062811323048</v>
      </c>
      <c r="F22" s="810">
        <v>131.9</v>
      </c>
      <c r="G22" s="812">
        <v>174.1</v>
      </c>
      <c r="H22" s="812">
        <v>152.04</v>
      </c>
      <c r="I22" s="812">
        <v>149.41999999999999</v>
      </c>
      <c r="J22" s="812">
        <v>208.51</v>
      </c>
      <c r="K22" s="814">
        <v>179.01</v>
      </c>
      <c r="L22" s="684">
        <v>163.93</v>
      </c>
    </row>
    <row r="23" spans="1:12" ht="32.4" customHeight="1">
      <c r="A23" s="661" t="s">
        <v>85</v>
      </c>
      <c r="B23" s="810">
        <v>216.9</v>
      </c>
      <c r="C23" s="810">
        <v>193.21</v>
      </c>
      <c r="D23" s="810">
        <v>180.48770917936946</v>
      </c>
      <c r="E23" s="815">
        <v>175.55896359673903</v>
      </c>
      <c r="F23" s="810">
        <v>182.9</v>
      </c>
      <c r="G23" s="812">
        <v>148.33000000000001</v>
      </c>
      <c r="H23" s="812">
        <v>150.32</v>
      </c>
      <c r="I23" s="812">
        <v>107.97</v>
      </c>
      <c r="J23" s="812">
        <v>135.06</v>
      </c>
      <c r="K23" s="814">
        <v>159.80000000000001</v>
      </c>
      <c r="L23" s="684">
        <v>155.63</v>
      </c>
    </row>
    <row r="24" spans="1:12" ht="32.4" customHeight="1">
      <c r="A24" s="768" t="s">
        <v>94</v>
      </c>
      <c r="B24" s="817">
        <v>189.3</v>
      </c>
      <c r="C24" s="817">
        <v>199.53</v>
      </c>
      <c r="D24" s="817">
        <v>165.71679643766979</v>
      </c>
      <c r="E24" s="817">
        <v>153.29258392377918</v>
      </c>
      <c r="F24" s="818">
        <v>222.2</v>
      </c>
      <c r="G24" s="819">
        <v>175.5</v>
      </c>
      <c r="H24" s="819">
        <v>183.42</v>
      </c>
      <c r="I24" s="819">
        <v>193.45</v>
      </c>
      <c r="J24" s="819">
        <v>177.58</v>
      </c>
      <c r="K24" s="820">
        <v>178.09</v>
      </c>
      <c r="L24" s="657">
        <v>185.28</v>
      </c>
    </row>
    <row r="25" spans="1:12" ht="32.4" customHeight="1">
      <c r="A25" s="821" t="s">
        <v>1373</v>
      </c>
      <c r="B25" s="822">
        <v>204.4</v>
      </c>
      <c r="C25" s="822">
        <v>202.5</v>
      </c>
      <c r="D25" s="822">
        <v>201</v>
      </c>
      <c r="E25" s="822">
        <v>203.3</v>
      </c>
      <c r="F25" s="822">
        <v>202.2</v>
      </c>
      <c r="G25" s="822">
        <v>205.1</v>
      </c>
      <c r="H25" s="822">
        <v>201.6</v>
      </c>
      <c r="I25" s="822">
        <v>197.9</v>
      </c>
      <c r="J25" s="822">
        <v>196.6</v>
      </c>
      <c r="K25" s="823">
        <v>198.6</v>
      </c>
      <c r="L25" s="824" t="s">
        <v>303</v>
      </c>
    </row>
    <row r="26" spans="1:12">
      <c r="B26" s="771"/>
      <c r="C26" s="771"/>
      <c r="D26" s="771"/>
      <c r="E26" s="771"/>
      <c r="F26" s="771"/>
      <c r="G26" s="771"/>
      <c r="H26" s="771"/>
      <c r="I26" s="771"/>
      <c r="J26" s="771"/>
    </row>
    <row r="27" spans="1:12">
      <c r="B27" s="771"/>
      <c r="C27" s="771"/>
      <c r="D27" s="771"/>
      <c r="E27" s="771"/>
      <c r="F27" s="771"/>
      <c r="G27" s="771"/>
      <c r="H27" s="771"/>
      <c r="I27" s="771"/>
      <c r="J27" s="771"/>
    </row>
    <row r="28" spans="1:12">
      <c r="B28" s="771"/>
      <c r="C28" s="771"/>
      <c r="D28" s="771"/>
      <c r="E28" s="771"/>
      <c r="F28" s="771"/>
      <c r="G28" s="771"/>
      <c r="H28" s="771"/>
      <c r="I28" s="771"/>
      <c r="J28" s="771"/>
    </row>
    <row r="29" spans="1:12">
      <c r="B29" s="771"/>
      <c r="C29" s="771"/>
      <c r="D29" s="771"/>
      <c r="E29" s="771"/>
      <c r="F29" s="771"/>
      <c r="G29" s="771"/>
      <c r="H29" s="771"/>
      <c r="I29" s="771"/>
      <c r="J29" s="771"/>
    </row>
    <row r="30" spans="1:12">
      <c r="B30" s="771"/>
      <c r="C30" s="771"/>
      <c r="D30" s="771"/>
      <c r="E30" s="771"/>
      <c r="F30" s="771"/>
      <c r="G30" s="771"/>
      <c r="H30" s="771"/>
      <c r="I30" s="771"/>
      <c r="J30" s="771"/>
    </row>
    <row r="31" spans="1:12">
      <c r="B31" s="771"/>
      <c r="C31" s="771"/>
      <c r="D31" s="771"/>
      <c r="E31" s="771"/>
      <c r="F31" s="771"/>
      <c r="G31" s="771"/>
      <c r="H31" s="771"/>
      <c r="I31" s="771"/>
      <c r="J31" s="771"/>
    </row>
  </sheetData>
  <mergeCells count="3">
    <mergeCell ref="A1:L1"/>
    <mergeCell ref="A2:L2"/>
    <mergeCell ref="A3:L3"/>
  </mergeCells>
  <printOptions horizontalCentered="1"/>
  <pageMargins left="0.59055118110236227" right="0.59055118110236227" top="0.39370078740157483" bottom="0.78740157480314965" header="0" footer="0"/>
  <pageSetup paperSize="9" scale="94" orientation="portrait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>
  <dimension ref="A1:D30"/>
  <sheetViews>
    <sheetView zoomScaleNormal="100" workbookViewId="0">
      <selection activeCell="I23" sqref="I23"/>
    </sheetView>
  </sheetViews>
  <sheetFormatPr defaultColWidth="9.109375" defaultRowHeight="15.6"/>
  <cols>
    <col min="1" max="1" width="61.6640625" style="758" customWidth="1"/>
    <col min="2" max="2" width="12.33203125" style="750" customWidth="1"/>
    <col min="3" max="16384" width="9.109375" style="750"/>
  </cols>
  <sheetData>
    <row r="1" spans="1:4" ht="26.4" customHeight="1">
      <c r="A1" s="1344" t="s">
        <v>1489</v>
      </c>
      <c r="B1" s="1344"/>
      <c r="C1" s="1344"/>
      <c r="D1" s="1344"/>
    </row>
    <row r="2" spans="1:4" ht="9.6" customHeight="1">
      <c r="A2" s="760"/>
    </row>
    <row r="3" spans="1:4" ht="25.95" customHeight="1">
      <c r="A3" s="763" t="s">
        <v>1055</v>
      </c>
      <c r="B3" s="752">
        <v>2018</v>
      </c>
      <c r="C3" s="752">
        <v>2019</v>
      </c>
      <c r="D3" s="752">
        <v>2020</v>
      </c>
    </row>
    <row r="4" spans="1:4" ht="25.95" customHeight="1">
      <c r="A4" s="762" t="s">
        <v>1490</v>
      </c>
      <c r="B4" s="753">
        <v>75</v>
      </c>
      <c r="C4" s="753">
        <v>70.25</v>
      </c>
      <c r="D4" s="753">
        <v>59</v>
      </c>
    </row>
    <row r="5" spans="1:4" ht="25.95" customHeight="1">
      <c r="A5" s="762" t="s">
        <v>1491</v>
      </c>
      <c r="B5" s="753">
        <v>49.75</v>
      </c>
      <c r="C5" s="663">
        <v>46.5</v>
      </c>
      <c r="D5" s="663">
        <v>44.75</v>
      </c>
    </row>
    <row r="6" spans="1:4" ht="25.95" customHeight="1">
      <c r="A6" s="762" t="s">
        <v>1492</v>
      </c>
      <c r="B6" s="754">
        <v>34</v>
      </c>
      <c r="C6" s="663">
        <v>37</v>
      </c>
      <c r="D6" s="663">
        <v>34</v>
      </c>
    </row>
    <row r="7" spans="1:4" ht="25.95" customHeight="1">
      <c r="A7" s="762" t="s">
        <v>1390</v>
      </c>
      <c r="B7" s="754">
        <v>0.34</v>
      </c>
      <c r="C7" s="663">
        <v>0.37</v>
      </c>
      <c r="D7" s="663">
        <v>0.34</v>
      </c>
    </row>
    <row r="8" spans="1:4" ht="25.95" customHeight="1">
      <c r="A8" s="661" t="s">
        <v>1493</v>
      </c>
      <c r="B8" s="754">
        <v>403</v>
      </c>
      <c r="C8" s="663">
        <v>443</v>
      </c>
      <c r="D8" s="663">
        <v>328</v>
      </c>
    </row>
    <row r="9" spans="1:4" ht="25.95" customHeight="1">
      <c r="A9" s="763" t="s">
        <v>1392</v>
      </c>
      <c r="B9" s="825">
        <v>363</v>
      </c>
      <c r="C9" s="663">
        <v>403</v>
      </c>
      <c r="D9" s="663">
        <v>305</v>
      </c>
    </row>
    <row r="10" spans="1:4" ht="25.95" customHeight="1">
      <c r="A10" s="763" t="s">
        <v>1393</v>
      </c>
      <c r="B10" s="826">
        <v>40</v>
      </c>
      <c r="C10" s="663">
        <v>40</v>
      </c>
      <c r="D10" s="663">
        <v>23</v>
      </c>
    </row>
    <row r="11" spans="1:4" ht="25.95" customHeight="1">
      <c r="A11" s="661" t="s">
        <v>1069</v>
      </c>
      <c r="B11" s="350">
        <v>28.5</v>
      </c>
      <c r="C11" s="663">
        <v>36.9</v>
      </c>
      <c r="D11" s="664">
        <v>23</v>
      </c>
    </row>
    <row r="12" spans="1:4" ht="25.95" customHeight="1">
      <c r="A12" s="762" t="s">
        <v>1395</v>
      </c>
      <c r="B12" s="350">
        <v>160</v>
      </c>
      <c r="C12" s="663">
        <v>172.5</v>
      </c>
      <c r="D12" s="663">
        <v>130.4</v>
      </c>
    </row>
    <row r="13" spans="1:4" ht="25.95" customHeight="1">
      <c r="A13" s="661" t="s">
        <v>1087</v>
      </c>
      <c r="B13" s="350">
        <v>343.9</v>
      </c>
      <c r="C13" s="663">
        <v>358.4</v>
      </c>
      <c r="D13" s="663">
        <v>334.3</v>
      </c>
    </row>
    <row r="14" spans="1:4" s="757" customFormat="1" ht="25.95" customHeight="1">
      <c r="A14" s="827" t="s">
        <v>1494</v>
      </c>
      <c r="B14" s="754">
        <v>0.12</v>
      </c>
      <c r="C14" s="753">
        <v>0.1</v>
      </c>
      <c r="D14" s="754">
        <v>0.08</v>
      </c>
    </row>
    <row r="15" spans="1:4" s="757" customFormat="1" ht="25.95" customHeight="1">
      <c r="A15" s="762" t="s">
        <v>1495</v>
      </c>
      <c r="B15" s="754">
        <v>113932</v>
      </c>
      <c r="C15" s="754">
        <v>104817</v>
      </c>
      <c r="D15" s="754">
        <v>78082</v>
      </c>
    </row>
    <row r="16" spans="1:4" s="23" customFormat="1" ht="31.95" customHeight="1">
      <c r="A16" s="1383" t="s">
        <v>1496</v>
      </c>
      <c r="B16" s="1383"/>
      <c r="C16" s="1383"/>
      <c r="D16" s="1383"/>
    </row>
    <row r="17" spans="1:4" s="23" customFormat="1" ht="27" customHeight="1">
      <c r="A17" s="100" t="s">
        <v>1055</v>
      </c>
      <c r="B17" s="828">
        <v>2018</v>
      </c>
      <c r="C17" s="828">
        <v>2019</v>
      </c>
      <c r="D17" s="828">
        <v>2020</v>
      </c>
    </row>
    <row r="18" spans="1:4" s="23" customFormat="1" ht="33" customHeight="1">
      <c r="A18" s="82" t="s">
        <v>1497</v>
      </c>
      <c r="B18" s="828">
        <v>709952</v>
      </c>
      <c r="C18" s="828">
        <v>730563</v>
      </c>
      <c r="D18" s="828">
        <v>739125</v>
      </c>
    </row>
    <row r="19" spans="1:4" s="23" customFormat="1" ht="25.95" customHeight="1">
      <c r="A19" s="653" t="s">
        <v>1498</v>
      </c>
      <c r="B19" s="100">
        <v>189911</v>
      </c>
      <c r="C19" s="100">
        <v>195750</v>
      </c>
      <c r="D19" s="100">
        <v>191894</v>
      </c>
    </row>
    <row r="20" spans="1:4" s="23" customFormat="1" ht="25.95" customHeight="1">
      <c r="A20" s="653" t="s">
        <v>1499</v>
      </c>
      <c r="B20" s="100">
        <v>161011</v>
      </c>
      <c r="C20" s="100">
        <v>164849</v>
      </c>
      <c r="D20" s="100">
        <v>166800</v>
      </c>
    </row>
    <row r="21" spans="1:4" s="23" customFormat="1" ht="25.95" customHeight="1">
      <c r="A21" s="653" t="s">
        <v>1500</v>
      </c>
      <c r="B21" s="100">
        <v>28900</v>
      </c>
      <c r="C21" s="100">
        <v>30901</v>
      </c>
      <c r="D21" s="100">
        <v>25094</v>
      </c>
    </row>
    <row r="22" spans="1:4" s="23" customFormat="1" ht="25.95" customHeight="1">
      <c r="A22" s="653" t="s">
        <v>1501</v>
      </c>
      <c r="B22" s="828">
        <v>548192</v>
      </c>
      <c r="C22" s="828">
        <v>562807</v>
      </c>
      <c r="D22" s="828">
        <v>572265</v>
      </c>
    </row>
    <row r="23" spans="1:4" s="23" customFormat="1" ht="25.95" customHeight="1">
      <c r="A23" s="653" t="s">
        <v>1502</v>
      </c>
      <c r="B23" s="828">
        <v>187613</v>
      </c>
      <c r="C23" s="828">
        <v>193967</v>
      </c>
      <c r="D23" s="828">
        <v>198876</v>
      </c>
    </row>
    <row r="24" spans="1:4" s="23" customFormat="1" ht="25.95" customHeight="1">
      <c r="A24" s="653" t="s">
        <v>1503</v>
      </c>
      <c r="B24" s="100">
        <v>26945</v>
      </c>
      <c r="C24" s="100">
        <v>29118</v>
      </c>
      <c r="D24" s="100">
        <v>29194</v>
      </c>
    </row>
    <row r="25" spans="1:4" s="23" customFormat="1" ht="25.95" customHeight="1">
      <c r="A25" s="829" t="s">
        <v>1504</v>
      </c>
      <c r="B25" s="828">
        <v>48</v>
      </c>
      <c r="C25" s="828">
        <v>54</v>
      </c>
      <c r="D25" s="828">
        <v>60</v>
      </c>
    </row>
    <row r="26" spans="1:4" s="23" customFormat="1" ht="25.95" customHeight="1">
      <c r="A26" s="653" t="s">
        <v>1505</v>
      </c>
      <c r="B26" s="100">
        <v>48</v>
      </c>
      <c r="C26" s="100">
        <v>54</v>
      </c>
      <c r="D26" s="100">
        <v>60</v>
      </c>
    </row>
    <row r="27" spans="1:4" s="23" customFormat="1" ht="25.95" customHeight="1">
      <c r="A27" s="653" t="s">
        <v>1506</v>
      </c>
      <c r="B27" s="100" t="s">
        <v>303</v>
      </c>
      <c r="C27" s="100" t="s">
        <v>303</v>
      </c>
      <c r="D27" s="100" t="s">
        <v>303</v>
      </c>
    </row>
    <row r="28" spans="1:4" s="23" customFormat="1" ht="21" customHeight="1"/>
    <row r="29" spans="1:4" s="23" customFormat="1" ht="26.25" customHeight="1">
      <c r="A29" s="100" t="s">
        <v>1055</v>
      </c>
      <c r="B29" s="828">
        <v>2018</v>
      </c>
      <c r="C29" s="828">
        <v>2019</v>
      </c>
      <c r="D29" s="828">
        <v>2020</v>
      </c>
    </row>
    <row r="30" spans="1:4" s="23" customFormat="1" ht="34.950000000000003" customHeight="1">
      <c r="A30" s="661" t="s">
        <v>1507</v>
      </c>
      <c r="B30" s="100">
        <v>49.1</v>
      </c>
      <c r="C30" s="100">
        <v>58.7</v>
      </c>
      <c r="D30" s="100">
        <v>77.2</v>
      </c>
    </row>
  </sheetData>
  <mergeCells count="2">
    <mergeCell ref="A1:D1"/>
    <mergeCell ref="A16:D16"/>
  </mergeCells>
  <printOptions horizontalCentered="1"/>
  <pageMargins left="0.59055118110236227" right="0" top="0.39370078740157483" bottom="0.78740157480314965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H30"/>
  <sheetViews>
    <sheetView topLeftCell="A7" zoomScaleNormal="100" workbookViewId="0">
      <selection activeCell="J20" sqref="J20"/>
    </sheetView>
  </sheetViews>
  <sheetFormatPr defaultColWidth="9.109375" defaultRowHeight="13.2"/>
  <cols>
    <col min="1" max="1" width="30.6640625" style="23" customWidth="1"/>
    <col min="2" max="7" width="10" style="23" customWidth="1"/>
    <col min="8" max="16384" width="9.109375" style="23"/>
  </cols>
  <sheetData>
    <row r="1" spans="1:8" ht="40.200000000000003" customHeight="1">
      <c r="A1" s="1012" t="s">
        <v>186</v>
      </c>
      <c r="B1" s="1012"/>
      <c r="C1" s="1012"/>
      <c r="D1" s="1012"/>
      <c r="E1" s="1012"/>
      <c r="F1" s="1012"/>
      <c r="G1" s="1012"/>
    </row>
    <row r="2" spans="1:8" ht="34.5" customHeight="1">
      <c r="A2" s="1022" t="s">
        <v>87</v>
      </c>
      <c r="B2" s="1022"/>
      <c r="C2" s="1022"/>
      <c r="D2" s="1022"/>
      <c r="E2" s="1022"/>
      <c r="F2" s="1022"/>
      <c r="G2" s="1022"/>
    </row>
    <row r="3" spans="1:8" ht="22.2" customHeight="1">
      <c r="A3" s="1023" t="s">
        <v>187</v>
      </c>
      <c r="B3" s="1026" t="s">
        <v>188</v>
      </c>
      <c r="C3" s="1027"/>
      <c r="D3" s="1026" t="s">
        <v>189</v>
      </c>
      <c r="E3" s="1027"/>
      <c r="F3" s="1026" t="s">
        <v>190</v>
      </c>
      <c r="G3" s="1027"/>
    </row>
    <row r="4" spans="1:8" ht="20.399999999999999" customHeight="1">
      <c r="A4" s="1024"/>
      <c r="B4" s="1028" t="s">
        <v>191</v>
      </c>
      <c r="C4" s="1029"/>
      <c r="D4" s="1028" t="s">
        <v>191</v>
      </c>
      <c r="E4" s="1029"/>
      <c r="F4" s="1028" t="s">
        <v>192</v>
      </c>
      <c r="G4" s="1029"/>
    </row>
    <row r="5" spans="1:8" ht="24.75" customHeight="1">
      <c r="A5" s="1025"/>
      <c r="B5" s="76">
        <v>2019</v>
      </c>
      <c r="C5" s="76">
        <v>2020</v>
      </c>
      <c r="D5" s="76">
        <v>2019</v>
      </c>
      <c r="E5" s="76">
        <v>2020</v>
      </c>
      <c r="F5" s="76">
        <v>2019</v>
      </c>
      <c r="G5" s="76">
        <v>2020</v>
      </c>
    </row>
    <row r="6" spans="1:8" ht="27" customHeight="1">
      <c r="A6" s="77" t="s">
        <v>64</v>
      </c>
      <c r="B6" s="78">
        <v>9.6999999999999993</v>
      </c>
      <c r="C6" s="78">
        <v>9.5</v>
      </c>
      <c r="D6" s="79">
        <v>11.8</v>
      </c>
      <c r="E6" s="79">
        <v>13.4</v>
      </c>
      <c r="F6" s="72">
        <v>-2.1</v>
      </c>
      <c r="G6" s="72">
        <v>-3.9</v>
      </c>
      <c r="H6" s="80"/>
    </row>
    <row r="7" spans="1:8" ht="27" customHeight="1">
      <c r="A7" s="77" t="s">
        <v>65</v>
      </c>
      <c r="B7" s="78">
        <v>9.8000000000000007</v>
      </c>
      <c r="C7" s="78">
        <v>8.6</v>
      </c>
      <c r="D7" s="79">
        <v>10.1</v>
      </c>
      <c r="E7" s="79">
        <v>13.7</v>
      </c>
      <c r="F7" s="72">
        <v>-0.3</v>
      </c>
      <c r="G7" s="72">
        <v>-5.0999999999999996</v>
      </c>
    </row>
    <row r="8" spans="1:8" ht="27" customHeight="1">
      <c r="A8" s="81" t="s">
        <v>66</v>
      </c>
      <c r="B8" s="78">
        <v>8.4</v>
      </c>
      <c r="C8" s="78">
        <v>7.8</v>
      </c>
      <c r="D8" s="79">
        <v>12.3</v>
      </c>
      <c r="E8" s="79">
        <v>9.3000000000000007</v>
      </c>
      <c r="F8" s="72">
        <v>-3.9</v>
      </c>
      <c r="G8" s="72">
        <v>-1.5</v>
      </c>
    </row>
    <row r="9" spans="1:8" ht="27" customHeight="1">
      <c r="A9" s="77" t="s">
        <v>67</v>
      </c>
      <c r="B9" s="78">
        <v>9.8000000000000007</v>
      </c>
      <c r="C9" s="78">
        <v>11.1</v>
      </c>
      <c r="D9" s="79">
        <v>12.3</v>
      </c>
      <c r="E9" s="79">
        <v>18.600000000000001</v>
      </c>
      <c r="F9" s="72">
        <v>-2.5</v>
      </c>
      <c r="G9" s="72">
        <v>-7.5</v>
      </c>
    </row>
    <row r="10" spans="1:8" ht="27" customHeight="1">
      <c r="A10" s="77" t="s">
        <v>68</v>
      </c>
      <c r="B10" s="78">
        <v>7.2</v>
      </c>
      <c r="C10" s="78">
        <v>6.4</v>
      </c>
      <c r="D10" s="79">
        <v>12.1</v>
      </c>
      <c r="E10" s="79">
        <v>14.1</v>
      </c>
      <c r="F10" s="72">
        <v>-4.9000000000000004</v>
      </c>
      <c r="G10" s="72">
        <v>-7.7</v>
      </c>
    </row>
    <row r="11" spans="1:8" ht="27" customHeight="1">
      <c r="A11" s="77" t="s">
        <v>69</v>
      </c>
      <c r="B11" s="78">
        <v>7.7</v>
      </c>
      <c r="C11" s="78">
        <v>7.3</v>
      </c>
      <c r="D11" s="79">
        <v>14.5</v>
      </c>
      <c r="E11" s="79">
        <v>16.2</v>
      </c>
      <c r="F11" s="72">
        <v>-6.8</v>
      </c>
      <c r="G11" s="72">
        <v>-8.9</v>
      </c>
    </row>
    <row r="12" spans="1:8" ht="27" customHeight="1">
      <c r="A12" s="77" t="s">
        <v>193</v>
      </c>
      <c r="B12" s="78">
        <v>7.2</v>
      </c>
      <c r="C12" s="78">
        <v>6.3</v>
      </c>
      <c r="D12" s="78">
        <v>11.1</v>
      </c>
      <c r="E12" s="78">
        <v>14.1</v>
      </c>
      <c r="F12" s="72">
        <v>-3.9</v>
      </c>
      <c r="G12" s="72">
        <v>-7.8</v>
      </c>
    </row>
    <row r="13" spans="1:8" ht="27" customHeight="1">
      <c r="A13" s="77" t="s">
        <v>71</v>
      </c>
      <c r="B13" s="78">
        <v>9.4</v>
      </c>
      <c r="C13" s="78">
        <v>8.6</v>
      </c>
      <c r="D13" s="69">
        <v>10.6</v>
      </c>
      <c r="E13" s="69">
        <v>11.2</v>
      </c>
      <c r="F13" s="72">
        <v>-1.2</v>
      </c>
      <c r="G13" s="72">
        <v>-2.6</v>
      </c>
    </row>
    <row r="14" spans="1:8" ht="27" customHeight="1">
      <c r="A14" s="77" t="s">
        <v>72</v>
      </c>
      <c r="B14" s="78">
        <v>8.1999999999999993</v>
      </c>
      <c r="C14" s="78">
        <v>8.4</v>
      </c>
      <c r="D14" s="79">
        <v>8.6</v>
      </c>
      <c r="E14" s="79">
        <v>10.3</v>
      </c>
      <c r="F14" s="72">
        <v>-0.4</v>
      </c>
      <c r="G14" s="72">
        <v>-1.9</v>
      </c>
    </row>
    <row r="15" spans="1:8" ht="27" customHeight="1">
      <c r="A15" s="77" t="s">
        <v>73</v>
      </c>
      <c r="B15" s="78">
        <v>8.4</v>
      </c>
      <c r="C15" s="78">
        <v>8.1999999999999993</v>
      </c>
      <c r="D15" s="79">
        <v>12.5</v>
      </c>
      <c r="E15" s="79">
        <v>12.8</v>
      </c>
      <c r="F15" s="72">
        <v>-4.0999999999999996</v>
      </c>
      <c r="G15" s="72">
        <v>-4.5999999999999996</v>
      </c>
    </row>
    <row r="16" spans="1:8" ht="27" customHeight="1">
      <c r="A16" s="77" t="s">
        <v>74</v>
      </c>
      <c r="B16" s="78">
        <v>11.3</v>
      </c>
      <c r="C16" s="78">
        <v>11.8</v>
      </c>
      <c r="D16" s="79">
        <v>9.1999999999999993</v>
      </c>
      <c r="E16" s="79">
        <v>11.5</v>
      </c>
      <c r="F16" s="72">
        <v>2.1</v>
      </c>
      <c r="G16" s="72">
        <v>0.3</v>
      </c>
    </row>
    <row r="17" spans="1:7" ht="27" customHeight="1">
      <c r="A17" s="77" t="s">
        <v>75</v>
      </c>
      <c r="B17" s="78">
        <v>7.7</v>
      </c>
      <c r="C17" s="78">
        <v>7.5</v>
      </c>
      <c r="D17" s="79">
        <v>12.7</v>
      </c>
      <c r="E17" s="79">
        <v>12.1</v>
      </c>
      <c r="F17" s="72">
        <v>-5</v>
      </c>
      <c r="G17" s="72">
        <v>-4.5999999999999996</v>
      </c>
    </row>
    <row r="18" spans="1:7" ht="27" customHeight="1">
      <c r="A18" s="77" t="s">
        <v>76</v>
      </c>
      <c r="B18" s="78">
        <v>8</v>
      </c>
      <c r="C18" s="78">
        <v>7.7</v>
      </c>
      <c r="D18" s="78">
        <v>11</v>
      </c>
      <c r="E18" s="78">
        <v>10.9</v>
      </c>
      <c r="F18" s="72">
        <v>-3</v>
      </c>
      <c r="G18" s="72">
        <v>-3.2</v>
      </c>
    </row>
    <row r="19" spans="1:7" ht="27" customHeight="1">
      <c r="A19" s="77" t="s">
        <v>77</v>
      </c>
      <c r="B19" s="78">
        <v>9.4</v>
      </c>
      <c r="C19" s="78">
        <v>8.6999999999999993</v>
      </c>
      <c r="D19" s="79">
        <v>11.9</v>
      </c>
      <c r="E19" s="79">
        <v>13.8</v>
      </c>
      <c r="F19" s="72">
        <v>-2.5</v>
      </c>
      <c r="G19" s="72">
        <v>-5.0999999999999996</v>
      </c>
    </row>
    <row r="20" spans="1:7" ht="27" customHeight="1">
      <c r="A20" s="77" t="s">
        <v>78</v>
      </c>
      <c r="B20" s="78">
        <v>7.4</v>
      </c>
      <c r="C20" s="78">
        <v>7.5</v>
      </c>
      <c r="D20" s="79">
        <v>10.7</v>
      </c>
      <c r="E20" s="79">
        <v>10.1</v>
      </c>
      <c r="F20" s="72">
        <v>-3.3</v>
      </c>
      <c r="G20" s="72">
        <v>-2.6</v>
      </c>
    </row>
    <row r="21" spans="1:7" ht="27" customHeight="1">
      <c r="A21" s="77" t="s">
        <v>79</v>
      </c>
      <c r="B21" s="78">
        <v>8.8000000000000007</v>
      </c>
      <c r="C21" s="78">
        <v>9.4</v>
      </c>
      <c r="D21" s="79">
        <v>15.9</v>
      </c>
      <c r="E21" s="78">
        <v>16</v>
      </c>
      <c r="F21" s="72">
        <v>-7.1</v>
      </c>
      <c r="G21" s="72">
        <v>-6.6</v>
      </c>
    </row>
    <row r="22" spans="1:7" ht="27" customHeight="1">
      <c r="A22" s="77" t="s">
        <v>80</v>
      </c>
      <c r="B22" s="78">
        <v>8.1999999999999993</v>
      </c>
      <c r="C22" s="78">
        <v>9</v>
      </c>
      <c r="D22" s="78">
        <v>13.5</v>
      </c>
      <c r="E22" s="78">
        <v>13.1</v>
      </c>
      <c r="F22" s="72">
        <v>-5.3</v>
      </c>
      <c r="G22" s="72">
        <v>-4.0999999999999996</v>
      </c>
    </row>
    <row r="23" spans="1:7" ht="27" customHeight="1">
      <c r="A23" s="77" t="s">
        <v>81</v>
      </c>
      <c r="B23" s="78">
        <v>9.3000000000000007</v>
      </c>
      <c r="C23" s="78">
        <v>9.8000000000000007</v>
      </c>
      <c r="D23" s="79">
        <v>11.9</v>
      </c>
      <c r="E23" s="78">
        <v>15</v>
      </c>
      <c r="F23" s="72">
        <v>-2.6</v>
      </c>
      <c r="G23" s="72">
        <v>-5.2</v>
      </c>
    </row>
    <row r="24" spans="1:7" ht="27" customHeight="1">
      <c r="A24" s="77" t="s">
        <v>82</v>
      </c>
      <c r="B24" s="78">
        <v>9.1</v>
      </c>
      <c r="C24" s="78">
        <v>9.5</v>
      </c>
      <c r="D24" s="79">
        <v>14.1</v>
      </c>
      <c r="E24" s="79">
        <v>13.4</v>
      </c>
      <c r="F24" s="72">
        <v>-5</v>
      </c>
      <c r="G24" s="72">
        <v>-3.9</v>
      </c>
    </row>
    <row r="25" spans="1:7" ht="27" customHeight="1">
      <c r="A25" s="77" t="s">
        <v>83</v>
      </c>
      <c r="B25" s="78">
        <v>9.3000000000000007</v>
      </c>
      <c r="C25" s="78">
        <v>10.6</v>
      </c>
      <c r="D25" s="79">
        <v>13.3</v>
      </c>
      <c r="E25" s="79">
        <v>13.9</v>
      </c>
      <c r="F25" s="72">
        <v>-4</v>
      </c>
      <c r="G25" s="72">
        <v>-3.3</v>
      </c>
    </row>
    <row r="26" spans="1:7" ht="27" customHeight="1">
      <c r="A26" s="77" t="s">
        <v>84</v>
      </c>
      <c r="B26" s="78">
        <v>8.6</v>
      </c>
      <c r="C26" s="78">
        <v>9.3000000000000007</v>
      </c>
      <c r="D26" s="78">
        <v>12</v>
      </c>
      <c r="E26" s="78">
        <v>13.5</v>
      </c>
      <c r="F26" s="72">
        <v>-3.4</v>
      </c>
      <c r="G26" s="72">
        <v>-4.2</v>
      </c>
    </row>
    <row r="27" spans="1:7" ht="27" customHeight="1">
      <c r="A27" s="77" t="s">
        <v>85</v>
      </c>
      <c r="B27" s="78">
        <v>9</v>
      </c>
      <c r="C27" s="78">
        <v>8.3000000000000007</v>
      </c>
      <c r="D27" s="79">
        <v>14</v>
      </c>
      <c r="E27" s="79">
        <v>15.9</v>
      </c>
      <c r="F27" s="72">
        <v>-5</v>
      </c>
      <c r="G27" s="72">
        <v>-7.6</v>
      </c>
    </row>
    <row r="28" spans="1:7" ht="25.2" customHeight="1">
      <c r="A28" s="82" t="s">
        <v>94</v>
      </c>
      <c r="B28" s="78">
        <v>9.1999999999999993</v>
      </c>
      <c r="C28" s="78">
        <v>9.1</v>
      </c>
      <c r="D28" s="79">
        <v>11.8</v>
      </c>
      <c r="E28" s="79">
        <v>13.2</v>
      </c>
      <c r="F28" s="72">
        <v>-2.6</v>
      </c>
      <c r="G28" s="72">
        <v>-4.0999999999999996</v>
      </c>
    </row>
    <row r="29" spans="1:7" ht="13.2" customHeight="1">
      <c r="A29" s="1020"/>
      <c r="B29" s="1020"/>
      <c r="C29" s="1020"/>
      <c r="D29" s="1020"/>
      <c r="E29" s="1020"/>
      <c r="F29" s="1020"/>
      <c r="G29" s="1020"/>
    </row>
    <row r="30" spans="1:7" ht="28.95" customHeight="1">
      <c r="A30" s="1021"/>
      <c r="B30" s="1021"/>
      <c r="C30" s="1021"/>
      <c r="D30" s="1021"/>
      <c r="E30" s="1021"/>
      <c r="F30" s="1021"/>
      <c r="G30" s="1021"/>
    </row>
  </sheetData>
  <mergeCells count="11">
    <mergeCell ref="A29:G29"/>
    <mergeCell ref="A30:G30"/>
    <mergeCell ref="A1:G1"/>
    <mergeCell ref="A2:G2"/>
    <mergeCell ref="A3:A5"/>
    <mergeCell ref="B3:C3"/>
    <mergeCell ref="D3:E3"/>
    <mergeCell ref="F3:G3"/>
    <mergeCell ref="B4:C4"/>
    <mergeCell ref="D4:E4"/>
    <mergeCell ref="F4:G4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>
  <dimension ref="A1:O29"/>
  <sheetViews>
    <sheetView zoomScaleNormal="100" workbookViewId="0">
      <selection activeCell="V8" sqref="V8"/>
    </sheetView>
  </sheetViews>
  <sheetFormatPr defaultRowHeight="13.2"/>
  <cols>
    <col min="1" max="1" width="21" customWidth="1"/>
    <col min="2" max="2" width="5.88671875" customWidth="1"/>
    <col min="3" max="3" width="5.88671875" style="594" customWidth="1"/>
    <col min="4" max="4" width="5.88671875" customWidth="1"/>
    <col min="5" max="5" width="5.88671875" style="594" customWidth="1"/>
    <col min="6" max="6" width="5.88671875" customWidth="1"/>
    <col min="7" max="7" width="5.88671875" style="594" customWidth="1"/>
    <col min="8" max="8" width="5.88671875" customWidth="1"/>
    <col min="9" max="9" width="5.88671875" style="594" customWidth="1"/>
    <col min="10" max="10" width="5.88671875" customWidth="1"/>
    <col min="11" max="11" width="5.88671875" style="594" customWidth="1"/>
    <col min="12" max="12" width="5.88671875" customWidth="1"/>
    <col min="13" max="13" width="5.88671875" style="594" customWidth="1"/>
  </cols>
  <sheetData>
    <row r="1" spans="1:15" ht="22.2" customHeight="1">
      <c r="A1" s="1384" t="s">
        <v>1508</v>
      </c>
      <c r="B1" s="1384"/>
      <c r="C1" s="1384"/>
      <c r="D1" s="1384"/>
      <c r="E1" s="1384"/>
      <c r="F1" s="1384"/>
      <c r="G1" s="1384"/>
      <c r="H1" s="1384"/>
      <c r="I1" s="1384"/>
      <c r="J1" s="1384"/>
      <c r="K1" s="1384"/>
      <c r="L1" s="1384"/>
      <c r="M1" s="1384"/>
    </row>
    <row r="2" spans="1:15" ht="14.4">
      <c r="A2" s="1384" t="s">
        <v>1509</v>
      </c>
      <c r="B2" s="1384"/>
      <c r="C2" s="1384"/>
      <c r="D2" s="1384"/>
      <c r="E2" s="1384"/>
      <c r="F2" s="1384"/>
      <c r="G2" s="1384"/>
      <c r="H2" s="1384"/>
      <c r="I2" s="1384"/>
      <c r="J2" s="1384"/>
      <c r="K2" s="1384"/>
      <c r="L2" s="1384"/>
      <c r="M2" s="1384"/>
    </row>
    <row r="3" spans="1:15" ht="15.6">
      <c r="A3" s="1385" t="s">
        <v>1368</v>
      </c>
      <c r="B3" s="1385"/>
      <c r="C3" s="1385"/>
      <c r="D3" s="1385"/>
      <c r="E3" s="1385"/>
      <c r="F3" s="1385"/>
      <c r="G3" s="1385"/>
      <c r="H3" s="1385"/>
      <c r="I3" s="1385"/>
      <c r="J3" s="1385"/>
      <c r="K3" s="1385"/>
      <c r="L3" s="1385"/>
      <c r="M3" s="1385"/>
    </row>
    <row r="4" spans="1:15" s="105" customFormat="1" ht="22.5" customHeight="1">
      <c r="A4" s="1111" t="s">
        <v>1138</v>
      </c>
      <c r="B4" s="1030" t="s">
        <v>1510</v>
      </c>
      <c r="C4" s="1030"/>
      <c r="D4" s="1030"/>
      <c r="E4" s="1030"/>
      <c r="F4" s="1030" t="s">
        <v>1511</v>
      </c>
      <c r="G4" s="1030"/>
      <c r="H4" s="1030"/>
      <c r="I4" s="1030"/>
      <c r="J4" s="1030" t="s">
        <v>1512</v>
      </c>
      <c r="K4" s="1030"/>
      <c r="L4" s="1030"/>
      <c r="M4" s="1030"/>
      <c r="N4" s="830"/>
      <c r="O4" s="830"/>
    </row>
    <row r="5" spans="1:15" s="105" customFormat="1" ht="15.6" customHeight="1">
      <c r="A5" s="1111"/>
      <c r="B5" s="1030">
        <v>2019</v>
      </c>
      <c r="C5" s="1030"/>
      <c r="D5" s="1030">
        <v>2020</v>
      </c>
      <c r="E5" s="1030"/>
      <c r="F5" s="1030">
        <v>2019</v>
      </c>
      <c r="G5" s="1030"/>
      <c r="H5" s="1030">
        <v>2020</v>
      </c>
      <c r="I5" s="1030"/>
      <c r="J5" s="1030">
        <v>2019</v>
      </c>
      <c r="K5" s="1030"/>
      <c r="L5" s="1030">
        <v>2020</v>
      </c>
      <c r="M5" s="1030"/>
    </row>
    <row r="6" spans="1:15" s="832" customFormat="1" ht="31.95" customHeight="1">
      <c r="A6" s="1111"/>
      <c r="B6" s="219" t="s">
        <v>1513</v>
      </c>
      <c r="C6" s="831" t="s">
        <v>1514</v>
      </c>
      <c r="D6" s="219" t="s">
        <v>1513</v>
      </c>
      <c r="E6" s="831" t="s">
        <v>1514</v>
      </c>
      <c r="F6" s="219" t="s">
        <v>1513</v>
      </c>
      <c r="G6" s="831" t="s">
        <v>1514</v>
      </c>
      <c r="H6" s="219" t="s">
        <v>1513</v>
      </c>
      <c r="I6" s="831" t="s">
        <v>1514</v>
      </c>
      <c r="J6" s="219" t="s">
        <v>1513</v>
      </c>
      <c r="K6" s="831" t="s">
        <v>1514</v>
      </c>
      <c r="L6" s="219" t="s">
        <v>1513</v>
      </c>
      <c r="M6" s="831" t="s">
        <v>1514</v>
      </c>
    </row>
    <row r="7" spans="1:15" ht="28.95" customHeight="1">
      <c r="A7" s="292" t="s">
        <v>705</v>
      </c>
      <c r="B7" s="585">
        <v>118</v>
      </c>
      <c r="C7" s="596">
        <v>24.5</v>
      </c>
      <c r="D7" s="585">
        <v>87</v>
      </c>
      <c r="E7" s="596">
        <v>17.8</v>
      </c>
      <c r="F7" s="833" t="s">
        <v>303</v>
      </c>
      <c r="G7" s="833" t="s">
        <v>303</v>
      </c>
      <c r="H7" s="833" t="s">
        <v>303</v>
      </c>
      <c r="I7" s="833" t="s">
        <v>303</v>
      </c>
      <c r="J7" s="585">
        <v>118</v>
      </c>
      <c r="K7" s="596">
        <v>24.5</v>
      </c>
      <c r="L7" s="585">
        <v>87</v>
      </c>
      <c r="M7" s="596">
        <v>17.8</v>
      </c>
    </row>
    <row r="8" spans="1:15" ht="28.95" customHeight="1">
      <c r="A8" s="292" t="s">
        <v>72</v>
      </c>
      <c r="B8" s="585">
        <v>12</v>
      </c>
      <c r="C8" s="596">
        <v>33.799999999999997</v>
      </c>
      <c r="D8" s="585">
        <v>3</v>
      </c>
      <c r="E8" s="596">
        <v>8.4</v>
      </c>
      <c r="F8" s="833" t="s">
        <v>303</v>
      </c>
      <c r="G8" s="833" t="s">
        <v>303</v>
      </c>
      <c r="H8" s="833" t="s">
        <v>303</v>
      </c>
      <c r="I8" s="833" t="s">
        <v>303</v>
      </c>
      <c r="J8" s="585">
        <v>12</v>
      </c>
      <c r="K8" s="596">
        <v>32.4</v>
      </c>
      <c r="L8" s="585">
        <v>3</v>
      </c>
      <c r="M8" s="596">
        <v>8.1</v>
      </c>
    </row>
    <row r="9" spans="1:15" ht="28.95" customHeight="1">
      <c r="A9" s="292" t="s">
        <v>706</v>
      </c>
      <c r="B9" s="585">
        <v>1</v>
      </c>
      <c r="C9" s="596">
        <v>25.6</v>
      </c>
      <c r="D9" s="585">
        <v>1</v>
      </c>
      <c r="E9" s="596">
        <v>25.6</v>
      </c>
      <c r="F9" s="585">
        <v>2</v>
      </c>
      <c r="G9" s="596">
        <v>90.9</v>
      </c>
      <c r="H9" s="833" t="s">
        <v>303</v>
      </c>
      <c r="I9" s="833" t="s">
        <v>303</v>
      </c>
      <c r="J9" s="585">
        <v>3</v>
      </c>
      <c r="K9" s="596">
        <v>49.2</v>
      </c>
      <c r="L9" s="585">
        <v>1</v>
      </c>
      <c r="M9" s="596">
        <v>16.399999999999999</v>
      </c>
    </row>
    <row r="10" spans="1:15" ht="28.95" customHeight="1">
      <c r="A10" s="292" t="s">
        <v>707</v>
      </c>
      <c r="B10" s="585">
        <v>2</v>
      </c>
      <c r="C10" s="596">
        <v>25</v>
      </c>
      <c r="D10" s="585">
        <v>2</v>
      </c>
      <c r="E10" s="596">
        <v>25</v>
      </c>
      <c r="F10" s="833" t="s">
        <v>303</v>
      </c>
      <c r="G10" s="833" t="s">
        <v>303</v>
      </c>
      <c r="H10" s="585">
        <v>1</v>
      </c>
      <c r="I10" s="596">
        <v>38.5</v>
      </c>
      <c r="J10" s="585">
        <v>2</v>
      </c>
      <c r="K10" s="596">
        <v>19</v>
      </c>
      <c r="L10" s="585">
        <v>3</v>
      </c>
      <c r="M10" s="596">
        <v>28.3</v>
      </c>
    </row>
    <row r="11" spans="1:15" ht="28.95" customHeight="1">
      <c r="A11" s="292" t="s">
        <v>1148</v>
      </c>
      <c r="B11" s="585">
        <v>3</v>
      </c>
      <c r="C11" s="596">
        <v>26.1</v>
      </c>
      <c r="D11" s="585">
        <v>2</v>
      </c>
      <c r="E11" s="596">
        <v>16.399999999999999</v>
      </c>
      <c r="F11" s="833" t="s">
        <v>303</v>
      </c>
      <c r="G11" s="833" t="s">
        <v>303</v>
      </c>
      <c r="H11" s="833" t="s">
        <v>303</v>
      </c>
      <c r="I11" s="833" t="s">
        <v>303</v>
      </c>
      <c r="J11" s="585">
        <v>3</v>
      </c>
      <c r="K11" s="596">
        <v>26.1</v>
      </c>
      <c r="L11" s="585">
        <v>2</v>
      </c>
      <c r="M11" s="596">
        <v>16.399999999999999</v>
      </c>
    </row>
    <row r="12" spans="1:15" ht="28.95" customHeight="1">
      <c r="A12" s="292" t="s">
        <v>68</v>
      </c>
      <c r="B12" s="585">
        <v>3</v>
      </c>
      <c r="C12" s="596">
        <v>13.8</v>
      </c>
      <c r="D12" s="585">
        <v>3</v>
      </c>
      <c r="E12" s="596">
        <v>13.9</v>
      </c>
      <c r="F12" s="833" t="s">
        <v>303</v>
      </c>
      <c r="G12" s="833" t="s">
        <v>303</v>
      </c>
      <c r="H12" s="585">
        <v>1</v>
      </c>
      <c r="I12" s="596">
        <v>14.3</v>
      </c>
      <c r="J12" s="585">
        <v>3</v>
      </c>
      <c r="K12" s="596">
        <v>10.5</v>
      </c>
      <c r="L12" s="585">
        <v>4</v>
      </c>
      <c r="M12" s="596">
        <v>14</v>
      </c>
    </row>
    <row r="13" spans="1:15" ht="28.95" customHeight="1">
      <c r="A13" s="292" t="s">
        <v>709</v>
      </c>
      <c r="B13" s="585">
        <v>16</v>
      </c>
      <c r="C13" s="596">
        <v>40.9</v>
      </c>
      <c r="D13" s="585">
        <v>10</v>
      </c>
      <c r="E13" s="596">
        <v>25.6</v>
      </c>
      <c r="F13" s="833" t="s">
        <v>303</v>
      </c>
      <c r="G13" s="833" t="s">
        <v>303</v>
      </c>
      <c r="H13" s="833" t="s">
        <v>303</v>
      </c>
      <c r="I13" s="833" t="s">
        <v>303</v>
      </c>
      <c r="J13" s="585">
        <v>16</v>
      </c>
      <c r="K13" s="596">
        <v>40.9</v>
      </c>
      <c r="L13" s="585">
        <v>10</v>
      </c>
      <c r="M13" s="596">
        <v>25.6</v>
      </c>
    </row>
    <row r="14" spans="1:15" ht="28.95" customHeight="1">
      <c r="A14" s="292" t="s">
        <v>1515</v>
      </c>
      <c r="B14" s="585">
        <v>1</v>
      </c>
      <c r="C14" s="596">
        <v>17.899999999999999</v>
      </c>
      <c r="D14" s="585">
        <v>2</v>
      </c>
      <c r="E14" s="596">
        <v>35.700000000000003</v>
      </c>
      <c r="F14" s="833" t="s">
        <v>303</v>
      </c>
      <c r="G14" s="833" t="s">
        <v>303</v>
      </c>
      <c r="H14" s="833" t="s">
        <v>303</v>
      </c>
      <c r="I14" s="833" t="s">
        <v>303</v>
      </c>
      <c r="J14" s="585">
        <v>1</v>
      </c>
      <c r="K14" s="596">
        <v>15.4</v>
      </c>
      <c r="L14" s="585">
        <v>2</v>
      </c>
      <c r="M14" s="596">
        <v>30.8</v>
      </c>
    </row>
    <row r="15" spans="1:15" ht="28.95" customHeight="1">
      <c r="A15" s="292" t="s">
        <v>71</v>
      </c>
      <c r="B15" s="585">
        <v>3</v>
      </c>
      <c r="C15" s="596">
        <v>47.6</v>
      </c>
      <c r="D15" s="833" t="s">
        <v>303</v>
      </c>
      <c r="E15" s="833" t="s">
        <v>303</v>
      </c>
      <c r="F15" s="585">
        <v>6</v>
      </c>
      <c r="G15" s="596">
        <v>27</v>
      </c>
      <c r="H15" s="585">
        <v>13</v>
      </c>
      <c r="I15" s="596">
        <v>58.3</v>
      </c>
      <c r="J15" s="585">
        <v>9</v>
      </c>
      <c r="K15" s="596">
        <v>31.6</v>
      </c>
      <c r="L15" s="585">
        <v>13</v>
      </c>
      <c r="M15" s="596">
        <v>45.3</v>
      </c>
    </row>
    <row r="16" spans="1:15" ht="28.95" customHeight="1">
      <c r="A16" s="292" t="s">
        <v>73</v>
      </c>
      <c r="B16" s="585">
        <v>4</v>
      </c>
      <c r="C16" s="596">
        <v>30.3</v>
      </c>
      <c r="D16" s="585">
        <v>1</v>
      </c>
      <c r="E16" s="596">
        <v>7.5</v>
      </c>
      <c r="F16" s="585">
        <v>7</v>
      </c>
      <c r="G16" s="596">
        <v>44</v>
      </c>
      <c r="H16" s="585">
        <v>4</v>
      </c>
      <c r="I16" s="596">
        <v>25.3</v>
      </c>
      <c r="J16" s="585">
        <v>11</v>
      </c>
      <c r="K16" s="596">
        <v>37.799999999999997</v>
      </c>
      <c r="L16" s="585">
        <v>5</v>
      </c>
      <c r="M16" s="596">
        <v>17.2</v>
      </c>
    </row>
    <row r="17" spans="1:13" ht="28.95" customHeight="1">
      <c r="A17" s="292" t="s">
        <v>74</v>
      </c>
      <c r="B17" s="585">
        <v>1</v>
      </c>
      <c r="C17" s="596">
        <v>5.5</v>
      </c>
      <c r="D17" s="585">
        <v>7</v>
      </c>
      <c r="E17" s="596">
        <v>36.299999999999997</v>
      </c>
      <c r="F17" s="585">
        <v>11</v>
      </c>
      <c r="G17" s="596">
        <v>21.9</v>
      </c>
      <c r="H17" s="585">
        <v>5</v>
      </c>
      <c r="I17" s="596">
        <v>9.8000000000000007</v>
      </c>
      <c r="J17" s="585">
        <v>12</v>
      </c>
      <c r="K17" s="596">
        <v>17.5</v>
      </c>
      <c r="L17" s="585">
        <v>12</v>
      </c>
      <c r="M17" s="596">
        <v>17.100000000000001</v>
      </c>
    </row>
    <row r="18" spans="1:13" ht="28.95" customHeight="1">
      <c r="A18" s="292" t="s">
        <v>75</v>
      </c>
      <c r="B18" s="585">
        <v>9</v>
      </c>
      <c r="C18" s="596">
        <v>31.8</v>
      </c>
      <c r="D18" s="585">
        <v>9</v>
      </c>
      <c r="E18" s="596">
        <v>31.6</v>
      </c>
      <c r="F18" s="585">
        <v>6</v>
      </c>
      <c r="G18" s="596">
        <v>65.900000000000006</v>
      </c>
      <c r="H18" s="585">
        <v>1</v>
      </c>
      <c r="I18" s="596">
        <v>11.1</v>
      </c>
      <c r="J18" s="585">
        <v>15</v>
      </c>
      <c r="K18" s="596">
        <v>40.1</v>
      </c>
      <c r="L18" s="585">
        <v>10</v>
      </c>
      <c r="M18" s="596">
        <v>26.7</v>
      </c>
    </row>
    <row r="19" spans="1:13" ht="28.95" customHeight="1">
      <c r="A19" s="292" t="s">
        <v>76</v>
      </c>
      <c r="B19" s="585">
        <v>4</v>
      </c>
      <c r="C19" s="596">
        <v>25.2</v>
      </c>
      <c r="D19" s="833" t="s">
        <v>303</v>
      </c>
      <c r="E19" s="833" t="s">
        <v>303</v>
      </c>
      <c r="F19" s="585">
        <v>8</v>
      </c>
      <c r="G19" s="596">
        <v>37.9</v>
      </c>
      <c r="H19" s="585">
        <v>3</v>
      </c>
      <c r="I19" s="596">
        <v>13.8</v>
      </c>
      <c r="J19" s="585">
        <v>12</v>
      </c>
      <c r="K19" s="596">
        <v>32.4</v>
      </c>
      <c r="L19" s="585">
        <v>3</v>
      </c>
      <c r="M19" s="596">
        <v>7.9</v>
      </c>
    </row>
    <row r="20" spans="1:13" ht="28.95" customHeight="1">
      <c r="A20" s="292" t="s">
        <v>77</v>
      </c>
      <c r="B20" s="585">
        <v>3</v>
      </c>
      <c r="C20" s="596">
        <v>93.8</v>
      </c>
      <c r="D20" s="833" t="s">
        <v>303</v>
      </c>
      <c r="E20" s="833" t="s">
        <v>303</v>
      </c>
      <c r="F20" s="585">
        <v>8</v>
      </c>
      <c r="G20" s="596">
        <v>93</v>
      </c>
      <c r="H20" s="585">
        <v>5</v>
      </c>
      <c r="I20" s="596">
        <v>58.8</v>
      </c>
      <c r="J20" s="585">
        <v>11</v>
      </c>
      <c r="K20" s="596">
        <v>93.2</v>
      </c>
      <c r="L20" s="585">
        <v>5</v>
      </c>
      <c r="M20" s="596">
        <v>43.1</v>
      </c>
    </row>
    <row r="21" spans="1:13" ht="28.95" customHeight="1">
      <c r="A21" s="292" t="s">
        <v>1516</v>
      </c>
      <c r="B21" s="585" t="s">
        <v>303</v>
      </c>
      <c r="C21" s="596" t="s">
        <v>303</v>
      </c>
      <c r="D21" s="585">
        <v>4</v>
      </c>
      <c r="E21" s="596">
        <v>26.3</v>
      </c>
      <c r="F21" s="833" t="s">
        <v>303</v>
      </c>
      <c r="G21" s="833" t="s">
        <v>303</v>
      </c>
      <c r="H21" s="833" t="s">
        <v>303</v>
      </c>
      <c r="I21" s="833" t="s">
        <v>303</v>
      </c>
      <c r="J21" s="833" t="s">
        <v>303</v>
      </c>
      <c r="K21" s="833" t="s">
        <v>303</v>
      </c>
      <c r="L21" s="585">
        <v>4</v>
      </c>
      <c r="M21" s="596">
        <v>20.3</v>
      </c>
    </row>
    <row r="22" spans="1:13" ht="28.95" customHeight="1">
      <c r="A22" s="292" t="s">
        <v>79</v>
      </c>
      <c r="B22" s="585">
        <v>1</v>
      </c>
      <c r="C22" s="596">
        <v>9.1999999999999993</v>
      </c>
      <c r="D22" s="585">
        <v>2</v>
      </c>
      <c r="E22" s="596">
        <v>18.7</v>
      </c>
      <c r="F22" s="585">
        <v>6</v>
      </c>
      <c r="G22" s="596">
        <v>77.900000000000006</v>
      </c>
      <c r="H22" s="585">
        <v>1</v>
      </c>
      <c r="I22" s="596">
        <v>13.2</v>
      </c>
      <c r="J22" s="585">
        <v>7</v>
      </c>
      <c r="K22" s="596">
        <v>37.6</v>
      </c>
      <c r="L22" s="585">
        <v>3</v>
      </c>
      <c r="M22" s="596">
        <v>16.399999999999999</v>
      </c>
    </row>
    <row r="23" spans="1:13" ht="28.95" customHeight="1">
      <c r="A23" s="292" t="s">
        <v>1517</v>
      </c>
      <c r="B23" s="585">
        <v>2</v>
      </c>
      <c r="C23" s="596">
        <v>50</v>
      </c>
      <c r="D23" s="833" t="s">
        <v>303</v>
      </c>
      <c r="E23" s="833" t="s">
        <v>303</v>
      </c>
      <c r="F23" s="585">
        <v>4</v>
      </c>
      <c r="G23" s="596">
        <v>36.700000000000003</v>
      </c>
      <c r="H23" s="585">
        <v>6</v>
      </c>
      <c r="I23" s="596">
        <v>55.6</v>
      </c>
      <c r="J23" s="585">
        <v>6</v>
      </c>
      <c r="K23" s="596">
        <v>40.299999999999997</v>
      </c>
      <c r="L23" s="585">
        <v>6</v>
      </c>
      <c r="M23" s="596">
        <v>40.799999999999997</v>
      </c>
    </row>
    <row r="24" spans="1:13" ht="28.95" customHeight="1">
      <c r="A24" s="292" t="s">
        <v>81</v>
      </c>
      <c r="B24" s="585">
        <v>1</v>
      </c>
      <c r="C24" s="596">
        <v>26.3</v>
      </c>
      <c r="D24" s="585">
        <v>1</v>
      </c>
      <c r="E24" s="596">
        <v>26.3</v>
      </c>
      <c r="F24" s="585">
        <v>11</v>
      </c>
      <c r="G24" s="596">
        <v>114.6</v>
      </c>
      <c r="H24" s="585">
        <v>6</v>
      </c>
      <c r="I24" s="596">
        <v>63.8</v>
      </c>
      <c r="J24" s="585">
        <v>12</v>
      </c>
      <c r="K24" s="596">
        <v>89.6</v>
      </c>
      <c r="L24" s="585">
        <v>7</v>
      </c>
      <c r="M24" s="596">
        <v>53</v>
      </c>
    </row>
    <row r="25" spans="1:13" ht="28.95" customHeight="1">
      <c r="A25" s="292" t="s">
        <v>82</v>
      </c>
      <c r="B25" s="585">
        <v>4</v>
      </c>
      <c r="C25" s="596">
        <v>57.1</v>
      </c>
      <c r="D25" s="585">
        <v>4</v>
      </c>
      <c r="E25" s="596">
        <v>58</v>
      </c>
      <c r="F25" s="585">
        <v>6</v>
      </c>
      <c r="G25" s="596">
        <v>53.6</v>
      </c>
      <c r="H25" s="585">
        <v>2</v>
      </c>
      <c r="I25" s="596">
        <v>17.899999999999999</v>
      </c>
      <c r="J25" s="585">
        <v>10</v>
      </c>
      <c r="K25" s="596">
        <v>54.9</v>
      </c>
      <c r="L25" s="585">
        <v>6</v>
      </c>
      <c r="M25" s="596">
        <v>33.1</v>
      </c>
    </row>
    <row r="26" spans="1:13" ht="28.95" customHeight="1">
      <c r="A26" s="292" t="s">
        <v>83</v>
      </c>
      <c r="B26" s="585">
        <v>4</v>
      </c>
      <c r="C26" s="596">
        <v>59.7</v>
      </c>
      <c r="D26" s="833" t="s">
        <v>303</v>
      </c>
      <c r="E26" s="833" t="s">
        <v>303</v>
      </c>
      <c r="F26" s="585">
        <v>8</v>
      </c>
      <c r="G26" s="596">
        <v>65.599999999999994</v>
      </c>
      <c r="H26" s="585">
        <v>7</v>
      </c>
      <c r="I26" s="596">
        <v>48.3</v>
      </c>
      <c r="J26" s="585">
        <v>12</v>
      </c>
      <c r="K26" s="596">
        <v>63.5</v>
      </c>
      <c r="L26" s="585">
        <v>7</v>
      </c>
      <c r="M26" s="596">
        <v>37.799999999999997</v>
      </c>
    </row>
    <row r="27" spans="1:13" ht="28.95" customHeight="1">
      <c r="A27" s="292" t="s">
        <v>84</v>
      </c>
      <c r="B27" s="585">
        <v>1</v>
      </c>
      <c r="C27" s="596">
        <v>25</v>
      </c>
      <c r="D27" s="585">
        <v>2</v>
      </c>
      <c r="E27" s="596">
        <v>50</v>
      </c>
      <c r="F27" s="585">
        <v>5</v>
      </c>
      <c r="G27" s="596">
        <v>33.1</v>
      </c>
      <c r="H27" s="585">
        <v>5</v>
      </c>
      <c r="I27" s="596">
        <v>33.6</v>
      </c>
      <c r="J27" s="585">
        <v>6</v>
      </c>
      <c r="K27" s="596">
        <v>31.4</v>
      </c>
      <c r="L27" s="585">
        <v>7</v>
      </c>
      <c r="M27" s="596">
        <v>37</v>
      </c>
    </row>
    <row r="28" spans="1:13" ht="28.95" customHeight="1">
      <c r="A28" s="292" t="s">
        <v>85</v>
      </c>
      <c r="B28" s="585">
        <v>8</v>
      </c>
      <c r="C28" s="596">
        <v>22.6</v>
      </c>
      <c r="D28" s="585">
        <v>9</v>
      </c>
      <c r="E28" s="596">
        <v>25.4</v>
      </c>
      <c r="F28" s="585">
        <v>9</v>
      </c>
      <c r="G28" s="596">
        <v>81.8</v>
      </c>
      <c r="H28" s="585">
        <v>2</v>
      </c>
      <c r="I28" s="596">
        <v>18.3</v>
      </c>
      <c r="J28" s="585">
        <v>17</v>
      </c>
      <c r="K28" s="596">
        <v>36.6</v>
      </c>
      <c r="L28" s="585">
        <v>11</v>
      </c>
      <c r="M28" s="596">
        <v>23.8</v>
      </c>
    </row>
    <row r="29" spans="1:13" ht="30" customHeight="1">
      <c r="A29" s="834" t="s">
        <v>94</v>
      </c>
      <c r="B29" s="612">
        <v>201</v>
      </c>
      <c r="C29" s="593">
        <v>25.8</v>
      </c>
      <c r="D29" s="612">
        <v>149</v>
      </c>
      <c r="E29" s="593">
        <v>18.899999999999999</v>
      </c>
      <c r="F29" s="612">
        <v>97</v>
      </c>
      <c r="G29" s="593">
        <v>43.5</v>
      </c>
      <c r="H29" s="612">
        <v>62</v>
      </c>
      <c r="I29" s="593">
        <v>27.4</v>
      </c>
      <c r="J29" s="612">
        <v>298</v>
      </c>
      <c r="K29" s="593">
        <v>29.7</v>
      </c>
      <c r="L29" s="612">
        <v>211</v>
      </c>
      <c r="M29" s="593">
        <v>20.8</v>
      </c>
    </row>
  </sheetData>
  <mergeCells count="13">
    <mergeCell ref="H5:I5"/>
    <mergeCell ref="J5:K5"/>
    <mergeCell ref="L5:M5"/>
    <mergeCell ref="A1:M1"/>
    <mergeCell ref="A2:M2"/>
    <mergeCell ref="A3:M3"/>
    <mergeCell ref="A4:A6"/>
    <mergeCell ref="B4:E4"/>
    <mergeCell ref="F4:I4"/>
    <mergeCell ref="J4:M4"/>
    <mergeCell ref="B5:C5"/>
    <mergeCell ref="D5:E5"/>
    <mergeCell ref="F5:G5"/>
  </mergeCells>
  <printOptions horizontalCentered="1"/>
  <pageMargins left="0.59055118110236227" right="0.59055118110236227" top="0.39370078740157483" bottom="0" header="0" footer="0"/>
  <pageSetup paperSize="9" orientation="portrait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>
  <dimension ref="A1:O29"/>
  <sheetViews>
    <sheetView zoomScaleNormal="100" workbookViewId="0">
      <selection activeCell="V8" sqref="V8"/>
    </sheetView>
  </sheetViews>
  <sheetFormatPr defaultRowHeight="13.2"/>
  <cols>
    <col min="1" max="1" width="22" customWidth="1"/>
    <col min="2" max="2" width="5.5546875" customWidth="1"/>
    <col min="3" max="3" width="6" customWidth="1"/>
    <col min="4" max="8" width="5.6640625" customWidth="1"/>
    <col min="9" max="9" width="6.109375" customWidth="1"/>
    <col min="10" max="11" width="5.6640625" customWidth="1"/>
    <col min="12" max="12" width="5.44140625" customWidth="1"/>
    <col min="13" max="13" width="5.5546875" customWidth="1"/>
  </cols>
  <sheetData>
    <row r="1" spans="1:15" ht="15.75" customHeight="1">
      <c r="A1" s="1384" t="s">
        <v>1518</v>
      </c>
      <c r="B1" s="1384"/>
      <c r="C1" s="1384"/>
      <c r="D1" s="1384"/>
      <c r="E1" s="1384"/>
      <c r="F1" s="1384"/>
      <c r="G1" s="1384"/>
      <c r="H1" s="1384"/>
      <c r="I1" s="1384"/>
      <c r="J1" s="1384"/>
      <c r="K1" s="1384"/>
      <c r="L1" s="1384"/>
      <c r="M1" s="1384"/>
    </row>
    <row r="2" spans="1:15" ht="14.4">
      <c r="A2" s="1384" t="s">
        <v>1509</v>
      </c>
      <c r="B2" s="1384"/>
      <c r="C2" s="1384"/>
      <c r="D2" s="1384"/>
      <c r="E2" s="1384"/>
      <c r="F2" s="1384"/>
      <c r="G2" s="1384"/>
      <c r="H2" s="1384"/>
      <c r="I2" s="1384"/>
      <c r="J2" s="1384"/>
      <c r="K2" s="1384"/>
      <c r="L2" s="1384"/>
      <c r="M2" s="1384"/>
    </row>
    <row r="3" spans="1:15" ht="15.75" customHeight="1">
      <c r="A3" s="1385" t="s">
        <v>1519</v>
      </c>
      <c r="B3" s="1385"/>
      <c r="C3" s="1385"/>
      <c r="D3" s="1385"/>
      <c r="E3" s="1385"/>
      <c r="F3" s="1385"/>
      <c r="G3" s="1385"/>
      <c r="H3" s="1385"/>
      <c r="I3" s="1385"/>
      <c r="J3" s="1385"/>
      <c r="K3" s="1385"/>
      <c r="L3" s="1385"/>
      <c r="M3" s="1385"/>
    </row>
    <row r="4" spans="1:15" s="105" customFormat="1" ht="18" customHeight="1">
      <c r="A4" s="1111" t="s">
        <v>1138</v>
      </c>
      <c r="B4" s="1030" t="s">
        <v>1510</v>
      </c>
      <c r="C4" s="1030"/>
      <c r="D4" s="1030"/>
      <c r="E4" s="1030"/>
      <c r="F4" s="1030" t="s">
        <v>1511</v>
      </c>
      <c r="G4" s="1030"/>
      <c r="H4" s="1030"/>
      <c r="I4" s="1030"/>
      <c r="J4" s="1030" t="s">
        <v>1512</v>
      </c>
      <c r="K4" s="1030"/>
      <c r="L4" s="1030"/>
      <c r="M4" s="1030"/>
      <c r="N4" s="830"/>
      <c r="O4" s="830"/>
    </row>
    <row r="5" spans="1:15" s="105" customFormat="1" ht="24" customHeight="1">
      <c r="A5" s="1111"/>
      <c r="B5" s="1030">
        <v>2019</v>
      </c>
      <c r="C5" s="1030"/>
      <c r="D5" s="1030">
        <v>2020</v>
      </c>
      <c r="E5" s="1030"/>
      <c r="F5" s="1030">
        <v>2019</v>
      </c>
      <c r="G5" s="1030"/>
      <c r="H5" s="1030">
        <v>2020</v>
      </c>
      <c r="I5" s="1030"/>
      <c r="J5" s="1030">
        <v>2019</v>
      </c>
      <c r="K5" s="1030"/>
      <c r="L5" s="1030">
        <v>2020</v>
      </c>
      <c r="M5" s="1030"/>
    </row>
    <row r="6" spans="1:15" s="832" customFormat="1" ht="39" customHeight="1">
      <c r="A6" s="1111"/>
      <c r="B6" s="219" t="s">
        <v>1513</v>
      </c>
      <c r="C6" s="831" t="s">
        <v>1514</v>
      </c>
      <c r="D6" s="219" t="s">
        <v>1513</v>
      </c>
      <c r="E6" s="831" t="s">
        <v>1514</v>
      </c>
      <c r="F6" s="219" t="s">
        <v>1513</v>
      </c>
      <c r="G6" s="831" t="s">
        <v>1514</v>
      </c>
      <c r="H6" s="219" t="s">
        <v>1513</v>
      </c>
      <c r="I6" s="831" t="s">
        <v>1514</v>
      </c>
      <c r="J6" s="219" t="s">
        <v>1513</v>
      </c>
      <c r="K6" s="831" t="s">
        <v>1514</v>
      </c>
      <c r="L6" s="219" t="s">
        <v>1513</v>
      </c>
      <c r="M6" s="831" t="s">
        <v>1514</v>
      </c>
    </row>
    <row r="7" spans="1:15" ht="28.95" customHeight="1">
      <c r="A7" s="292" t="s">
        <v>705</v>
      </c>
      <c r="B7" s="287">
        <v>8</v>
      </c>
      <c r="C7" s="684">
        <v>8.8000000000000007</v>
      </c>
      <c r="D7" s="287">
        <v>4</v>
      </c>
      <c r="E7" s="684">
        <v>4.3</v>
      </c>
      <c r="F7" s="833" t="s">
        <v>303</v>
      </c>
      <c r="G7" s="833" t="s">
        <v>303</v>
      </c>
      <c r="H7" s="833" t="s">
        <v>303</v>
      </c>
      <c r="I7" s="833" t="s">
        <v>303</v>
      </c>
      <c r="J7" s="585">
        <v>8</v>
      </c>
      <c r="K7" s="684">
        <v>8.8000000000000007</v>
      </c>
      <c r="L7" s="585">
        <v>4</v>
      </c>
      <c r="M7" s="684">
        <v>4.3</v>
      </c>
    </row>
    <row r="8" spans="1:15" ht="28.95" customHeight="1">
      <c r="A8" s="292" t="s">
        <v>72</v>
      </c>
      <c r="B8" s="833" t="s">
        <v>303</v>
      </c>
      <c r="C8" s="833" t="s">
        <v>303</v>
      </c>
      <c r="D8" s="833" t="s">
        <v>303</v>
      </c>
      <c r="E8" s="833" t="s">
        <v>303</v>
      </c>
      <c r="F8" s="833" t="s">
        <v>303</v>
      </c>
      <c r="G8" s="833" t="s">
        <v>303</v>
      </c>
      <c r="H8" s="833" t="s">
        <v>303</v>
      </c>
      <c r="I8" s="833" t="s">
        <v>303</v>
      </c>
      <c r="J8" s="833" t="s">
        <v>303</v>
      </c>
      <c r="K8" s="833" t="s">
        <v>303</v>
      </c>
      <c r="L8" s="833" t="s">
        <v>303</v>
      </c>
      <c r="M8" s="833" t="s">
        <v>303</v>
      </c>
    </row>
    <row r="9" spans="1:15" ht="28.95" customHeight="1">
      <c r="A9" s="292" t="s">
        <v>706</v>
      </c>
      <c r="B9" s="833" t="s">
        <v>303</v>
      </c>
      <c r="C9" s="833" t="s">
        <v>303</v>
      </c>
      <c r="D9" s="833" t="s">
        <v>303</v>
      </c>
      <c r="E9" s="833" t="s">
        <v>303</v>
      </c>
      <c r="F9" s="833" t="s">
        <v>303</v>
      </c>
      <c r="G9" s="833" t="s">
        <v>303</v>
      </c>
      <c r="H9" s="833" t="s">
        <v>303</v>
      </c>
      <c r="I9" s="833" t="s">
        <v>303</v>
      </c>
      <c r="J9" s="833" t="s">
        <v>303</v>
      </c>
      <c r="K9" s="833" t="s">
        <v>303</v>
      </c>
      <c r="L9" s="833" t="s">
        <v>303</v>
      </c>
      <c r="M9" s="833" t="s">
        <v>303</v>
      </c>
    </row>
    <row r="10" spans="1:15" ht="28.95" customHeight="1">
      <c r="A10" s="292" t="s">
        <v>707</v>
      </c>
      <c r="B10" s="833" t="s">
        <v>303</v>
      </c>
      <c r="C10" s="833" t="s">
        <v>303</v>
      </c>
      <c r="D10" s="833" t="s">
        <v>303</v>
      </c>
      <c r="E10" s="833" t="s">
        <v>303</v>
      </c>
      <c r="F10" s="833" t="s">
        <v>303</v>
      </c>
      <c r="G10" s="833" t="s">
        <v>303</v>
      </c>
      <c r="H10" s="833" t="s">
        <v>303</v>
      </c>
      <c r="I10" s="833" t="s">
        <v>303</v>
      </c>
      <c r="J10" s="833" t="s">
        <v>303</v>
      </c>
      <c r="K10" s="833" t="s">
        <v>303</v>
      </c>
      <c r="L10" s="833" t="s">
        <v>303</v>
      </c>
      <c r="M10" s="833" t="s">
        <v>303</v>
      </c>
    </row>
    <row r="11" spans="1:15" ht="28.95" customHeight="1">
      <c r="A11" s="292" t="s">
        <v>1148</v>
      </c>
      <c r="B11" s="833" t="s">
        <v>303</v>
      </c>
      <c r="C11" s="833" t="s">
        <v>303</v>
      </c>
      <c r="D11" s="833" t="s">
        <v>303</v>
      </c>
      <c r="E11" s="833" t="s">
        <v>303</v>
      </c>
      <c r="F11" s="833" t="s">
        <v>303</v>
      </c>
      <c r="G11" s="833" t="s">
        <v>303</v>
      </c>
      <c r="H11" s="833" t="s">
        <v>303</v>
      </c>
      <c r="I11" s="833" t="s">
        <v>303</v>
      </c>
      <c r="J11" s="833" t="s">
        <v>303</v>
      </c>
      <c r="K11" s="833" t="s">
        <v>303</v>
      </c>
      <c r="L11" s="833" t="s">
        <v>303</v>
      </c>
      <c r="M11" s="833" t="s">
        <v>303</v>
      </c>
    </row>
    <row r="12" spans="1:15" ht="28.95" customHeight="1">
      <c r="A12" s="292" t="s">
        <v>68</v>
      </c>
      <c r="B12" s="833" t="s">
        <v>303</v>
      </c>
      <c r="C12" s="833" t="s">
        <v>303</v>
      </c>
      <c r="D12" s="833" t="s">
        <v>303</v>
      </c>
      <c r="E12" s="833" t="s">
        <v>303</v>
      </c>
      <c r="F12" s="833" t="s">
        <v>303</v>
      </c>
      <c r="G12" s="833" t="s">
        <v>303</v>
      </c>
      <c r="H12" s="833" t="s">
        <v>303</v>
      </c>
      <c r="I12" s="833" t="s">
        <v>303</v>
      </c>
      <c r="J12" s="833" t="s">
        <v>303</v>
      </c>
      <c r="K12" s="833" t="s">
        <v>303</v>
      </c>
      <c r="L12" s="833" t="s">
        <v>303</v>
      </c>
      <c r="M12" s="833" t="s">
        <v>303</v>
      </c>
    </row>
    <row r="13" spans="1:15" ht="28.95" customHeight="1">
      <c r="A13" s="292" t="s">
        <v>709</v>
      </c>
      <c r="B13" s="833" t="s">
        <v>303</v>
      </c>
      <c r="C13" s="833" t="s">
        <v>303</v>
      </c>
      <c r="D13" s="287">
        <v>1</v>
      </c>
      <c r="E13" s="684">
        <v>14.3</v>
      </c>
      <c r="F13" s="833" t="s">
        <v>303</v>
      </c>
      <c r="G13" s="833" t="s">
        <v>303</v>
      </c>
      <c r="H13" s="833" t="s">
        <v>303</v>
      </c>
      <c r="I13" s="833" t="s">
        <v>303</v>
      </c>
      <c r="J13" s="833" t="s">
        <v>303</v>
      </c>
      <c r="K13" s="833" t="s">
        <v>303</v>
      </c>
      <c r="L13" s="287">
        <v>1</v>
      </c>
      <c r="M13" s="684">
        <v>14.3</v>
      </c>
    </row>
    <row r="14" spans="1:15" ht="28.95" customHeight="1">
      <c r="A14" s="292" t="s">
        <v>1515</v>
      </c>
      <c r="B14" s="833" t="s">
        <v>303</v>
      </c>
      <c r="C14" s="833" t="s">
        <v>303</v>
      </c>
      <c r="D14" s="833" t="s">
        <v>303</v>
      </c>
      <c r="E14" s="833" t="s">
        <v>303</v>
      </c>
      <c r="F14" s="833" t="s">
        <v>303</v>
      </c>
      <c r="G14" s="833" t="s">
        <v>303</v>
      </c>
      <c r="H14" s="833" t="s">
        <v>303</v>
      </c>
      <c r="I14" s="833" t="s">
        <v>303</v>
      </c>
      <c r="J14" s="833" t="s">
        <v>303</v>
      </c>
      <c r="K14" s="833" t="s">
        <v>303</v>
      </c>
      <c r="L14" s="833" t="s">
        <v>303</v>
      </c>
      <c r="M14" s="833" t="s">
        <v>303</v>
      </c>
    </row>
    <row r="15" spans="1:15" ht="28.95" customHeight="1">
      <c r="A15" s="292" t="s">
        <v>71</v>
      </c>
      <c r="B15" s="833" t="s">
        <v>303</v>
      </c>
      <c r="C15" s="833" t="s">
        <v>303</v>
      </c>
      <c r="D15" s="833" t="s">
        <v>303</v>
      </c>
      <c r="E15" s="833" t="s">
        <v>303</v>
      </c>
      <c r="F15" s="585">
        <v>1</v>
      </c>
      <c r="G15" s="596">
        <v>21.3</v>
      </c>
      <c r="H15" s="585">
        <v>1</v>
      </c>
      <c r="I15" s="596">
        <v>21.3</v>
      </c>
      <c r="J15" s="585">
        <v>1</v>
      </c>
      <c r="K15" s="684">
        <v>15.9</v>
      </c>
      <c r="L15" s="585">
        <v>1</v>
      </c>
      <c r="M15" s="596">
        <v>15.9</v>
      </c>
    </row>
    <row r="16" spans="1:15" ht="28.95" customHeight="1">
      <c r="A16" s="292" t="s">
        <v>73</v>
      </c>
      <c r="B16" s="833" t="s">
        <v>303</v>
      </c>
      <c r="C16" s="833" t="s">
        <v>303</v>
      </c>
      <c r="D16" s="833" t="s">
        <v>303</v>
      </c>
      <c r="E16" s="833" t="s">
        <v>303</v>
      </c>
      <c r="F16" s="585">
        <v>1</v>
      </c>
      <c r="G16" s="596">
        <v>30.3</v>
      </c>
      <c r="H16" s="833" t="s">
        <v>303</v>
      </c>
      <c r="I16" s="833" t="s">
        <v>303</v>
      </c>
      <c r="J16" s="585">
        <v>1</v>
      </c>
      <c r="K16" s="684">
        <v>16.7</v>
      </c>
      <c r="L16" s="833" t="s">
        <v>303</v>
      </c>
      <c r="M16" s="833" t="s">
        <v>303</v>
      </c>
    </row>
    <row r="17" spans="1:13" ht="28.95" customHeight="1">
      <c r="A17" s="292" t="s">
        <v>74</v>
      </c>
      <c r="B17" s="833" t="s">
        <v>303</v>
      </c>
      <c r="C17" s="833" t="s">
        <v>303</v>
      </c>
      <c r="D17" s="833" t="s">
        <v>303</v>
      </c>
      <c r="E17" s="833" t="s">
        <v>303</v>
      </c>
      <c r="F17" s="833" t="s">
        <v>303</v>
      </c>
      <c r="G17" s="833" t="s">
        <v>303</v>
      </c>
      <c r="H17" s="833" t="s">
        <v>303</v>
      </c>
      <c r="I17" s="833" t="s">
        <v>303</v>
      </c>
      <c r="J17" s="833" t="s">
        <v>303</v>
      </c>
      <c r="K17" s="833" t="s">
        <v>303</v>
      </c>
      <c r="L17" s="833" t="s">
        <v>303</v>
      </c>
      <c r="M17" s="833" t="s">
        <v>303</v>
      </c>
    </row>
    <row r="18" spans="1:13" ht="28.95" customHeight="1">
      <c r="A18" s="292" t="s">
        <v>75</v>
      </c>
      <c r="B18" s="585">
        <v>1</v>
      </c>
      <c r="C18" s="596">
        <v>19.2</v>
      </c>
      <c r="D18" s="585">
        <v>1</v>
      </c>
      <c r="E18" s="596">
        <v>19.2</v>
      </c>
      <c r="F18" s="833" t="s">
        <v>303</v>
      </c>
      <c r="G18" s="833" t="s">
        <v>303</v>
      </c>
      <c r="H18" s="833" t="s">
        <v>303</v>
      </c>
      <c r="I18" s="833" t="s">
        <v>303</v>
      </c>
      <c r="J18" s="585">
        <v>1</v>
      </c>
      <c r="K18" s="684">
        <v>13.3</v>
      </c>
      <c r="L18" s="585">
        <v>1</v>
      </c>
      <c r="M18" s="684">
        <v>13.3</v>
      </c>
    </row>
    <row r="19" spans="1:13" ht="28.95" customHeight="1">
      <c r="A19" s="292" t="s">
        <v>76</v>
      </c>
      <c r="B19" s="833" t="s">
        <v>303</v>
      </c>
      <c r="C19" s="833" t="s">
        <v>303</v>
      </c>
      <c r="D19" s="833" t="s">
        <v>303</v>
      </c>
      <c r="E19" s="833" t="s">
        <v>303</v>
      </c>
      <c r="F19" s="585">
        <v>1</v>
      </c>
      <c r="G19" s="596">
        <v>25.6</v>
      </c>
      <c r="H19" s="585">
        <v>1</v>
      </c>
      <c r="I19" s="596">
        <v>25.6</v>
      </c>
      <c r="J19" s="585">
        <v>1</v>
      </c>
      <c r="K19" s="684">
        <v>13.9</v>
      </c>
      <c r="L19" s="585">
        <v>1</v>
      </c>
      <c r="M19" s="596">
        <v>13.7</v>
      </c>
    </row>
    <row r="20" spans="1:13" ht="28.95" customHeight="1">
      <c r="A20" s="292" t="s">
        <v>77</v>
      </c>
      <c r="B20" s="833" t="s">
        <v>303</v>
      </c>
      <c r="C20" s="833" t="s">
        <v>303</v>
      </c>
      <c r="D20" s="833" t="s">
        <v>303</v>
      </c>
      <c r="E20" s="833" t="s">
        <v>303</v>
      </c>
      <c r="F20" s="585">
        <v>3</v>
      </c>
      <c r="G20" s="596">
        <v>150</v>
      </c>
      <c r="H20" s="585">
        <v>1</v>
      </c>
      <c r="I20" s="596">
        <v>52.6</v>
      </c>
      <c r="J20" s="585">
        <v>3</v>
      </c>
      <c r="K20" s="684">
        <v>103.4</v>
      </c>
      <c r="L20" s="585">
        <v>1</v>
      </c>
      <c r="M20" s="596">
        <v>35.700000000000003</v>
      </c>
    </row>
    <row r="21" spans="1:13" ht="28.95" customHeight="1">
      <c r="A21" s="292" t="s">
        <v>1516</v>
      </c>
      <c r="B21" s="833" t="s">
        <v>303</v>
      </c>
      <c r="C21" s="833" t="s">
        <v>303</v>
      </c>
      <c r="D21" s="833" t="s">
        <v>303</v>
      </c>
      <c r="E21" s="833" t="s">
        <v>303</v>
      </c>
      <c r="F21" s="833" t="s">
        <v>303</v>
      </c>
      <c r="G21" s="833" t="s">
        <v>303</v>
      </c>
      <c r="H21" s="833" t="s">
        <v>303</v>
      </c>
      <c r="I21" s="833" t="s">
        <v>303</v>
      </c>
      <c r="J21" s="833" t="s">
        <v>303</v>
      </c>
      <c r="K21" s="833" t="s">
        <v>303</v>
      </c>
      <c r="L21" s="833" t="s">
        <v>303</v>
      </c>
      <c r="M21" s="833" t="s">
        <v>303</v>
      </c>
    </row>
    <row r="22" spans="1:13" ht="28.95" customHeight="1">
      <c r="A22" s="292" t="s">
        <v>79</v>
      </c>
      <c r="B22" s="833" t="s">
        <v>303</v>
      </c>
      <c r="C22" s="833" t="s">
        <v>303</v>
      </c>
      <c r="D22" s="833" t="s">
        <v>303</v>
      </c>
      <c r="E22" s="833" t="s">
        <v>303</v>
      </c>
      <c r="F22" s="833" t="s">
        <v>303</v>
      </c>
      <c r="G22" s="833" t="s">
        <v>303</v>
      </c>
      <c r="H22" s="833" t="s">
        <v>303</v>
      </c>
      <c r="I22" s="833" t="s">
        <v>303</v>
      </c>
      <c r="J22" s="833" t="s">
        <v>303</v>
      </c>
      <c r="K22" s="833" t="s">
        <v>303</v>
      </c>
      <c r="L22" s="833" t="s">
        <v>303</v>
      </c>
      <c r="M22" s="833" t="s">
        <v>303</v>
      </c>
    </row>
    <row r="23" spans="1:13" ht="28.95" customHeight="1">
      <c r="A23" s="292" t="s">
        <v>1517</v>
      </c>
      <c r="B23" s="833" t="s">
        <v>303</v>
      </c>
      <c r="C23" s="833" t="s">
        <v>303</v>
      </c>
      <c r="D23" s="833" t="s">
        <v>303</v>
      </c>
      <c r="E23" s="833" t="s">
        <v>303</v>
      </c>
      <c r="F23" s="833" t="s">
        <v>303</v>
      </c>
      <c r="G23" s="833" t="s">
        <v>303</v>
      </c>
      <c r="H23" s="833" t="s">
        <v>303</v>
      </c>
      <c r="I23" s="833" t="s">
        <v>303</v>
      </c>
      <c r="J23" s="833" t="s">
        <v>303</v>
      </c>
      <c r="K23" s="833" t="s">
        <v>303</v>
      </c>
      <c r="L23" s="833" t="s">
        <v>303</v>
      </c>
      <c r="M23" s="833" t="s">
        <v>303</v>
      </c>
    </row>
    <row r="24" spans="1:13" ht="28.95" customHeight="1">
      <c r="A24" s="292" t="s">
        <v>81</v>
      </c>
      <c r="B24" s="833" t="s">
        <v>303</v>
      </c>
      <c r="C24" s="833" t="s">
        <v>303</v>
      </c>
      <c r="D24" s="833" t="s">
        <v>303</v>
      </c>
      <c r="E24" s="833" t="s">
        <v>303</v>
      </c>
      <c r="F24" s="585">
        <v>1</v>
      </c>
      <c r="G24" s="596">
        <v>45.5</v>
      </c>
      <c r="H24" s="833" t="s">
        <v>303</v>
      </c>
      <c r="I24" s="833" t="s">
        <v>303</v>
      </c>
      <c r="J24" s="585">
        <v>1</v>
      </c>
      <c r="K24" s="684">
        <v>30.3</v>
      </c>
      <c r="L24" s="833" t="s">
        <v>303</v>
      </c>
      <c r="M24" s="833" t="s">
        <v>303</v>
      </c>
    </row>
    <row r="25" spans="1:13" ht="28.95" customHeight="1">
      <c r="A25" s="292" t="s">
        <v>82</v>
      </c>
      <c r="B25" s="833" t="s">
        <v>303</v>
      </c>
      <c r="C25" s="833" t="s">
        <v>303</v>
      </c>
      <c r="D25" s="585">
        <v>1</v>
      </c>
      <c r="E25" s="596">
        <v>66.7</v>
      </c>
      <c r="F25" s="585">
        <v>1</v>
      </c>
      <c r="G25" s="596">
        <v>43.5</v>
      </c>
      <c r="H25" s="833" t="s">
        <v>303</v>
      </c>
      <c r="I25" s="833" t="s">
        <v>303</v>
      </c>
      <c r="J25" s="585">
        <v>1</v>
      </c>
      <c r="K25" s="684">
        <v>26.3</v>
      </c>
      <c r="L25" s="585">
        <v>1</v>
      </c>
      <c r="M25" s="596">
        <v>26.3</v>
      </c>
    </row>
    <row r="26" spans="1:13" ht="28.95" customHeight="1">
      <c r="A26" s="292" t="s">
        <v>83</v>
      </c>
      <c r="B26" s="833" t="s">
        <v>303</v>
      </c>
      <c r="C26" s="833" t="s">
        <v>303</v>
      </c>
      <c r="D26" s="833" t="s">
        <v>303</v>
      </c>
      <c r="E26" s="833" t="s">
        <v>303</v>
      </c>
      <c r="F26" s="833" t="s">
        <v>303</v>
      </c>
      <c r="G26" s="833" t="s">
        <v>303</v>
      </c>
      <c r="H26" s="833" t="s">
        <v>303</v>
      </c>
      <c r="I26" s="833" t="s">
        <v>303</v>
      </c>
      <c r="J26" s="833" t="s">
        <v>303</v>
      </c>
      <c r="K26" s="833" t="s">
        <v>303</v>
      </c>
      <c r="L26" s="833" t="s">
        <v>303</v>
      </c>
      <c r="M26" s="833" t="s">
        <v>303</v>
      </c>
    </row>
    <row r="27" spans="1:13" ht="28.95" customHeight="1">
      <c r="A27" s="292" t="s">
        <v>84</v>
      </c>
      <c r="B27" s="833" t="s">
        <v>303</v>
      </c>
      <c r="C27" s="833" t="s">
        <v>303</v>
      </c>
      <c r="D27" s="585">
        <v>1</v>
      </c>
      <c r="E27" s="596">
        <v>90.9</v>
      </c>
      <c r="F27" s="585">
        <v>1</v>
      </c>
      <c r="G27" s="596">
        <v>32.299999999999997</v>
      </c>
      <c r="H27" s="833" t="s">
        <v>303</v>
      </c>
      <c r="I27" s="833" t="s">
        <v>303</v>
      </c>
      <c r="J27" s="585">
        <v>1</v>
      </c>
      <c r="K27" s="684">
        <v>23.8</v>
      </c>
      <c r="L27" s="585">
        <v>1</v>
      </c>
      <c r="M27" s="596">
        <v>24.4</v>
      </c>
    </row>
    <row r="28" spans="1:13" ht="28.95" customHeight="1">
      <c r="A28" s="292" t="s">
        <v>85</v>
      </c>
      <c r="B28" s="833" t="s">
        <v>303</v>
      </c>
      <c r="C28" s="833" t="s">
        <v>303</v>
      </c>
      <c r="D28" s="287">
        <v>1</v>
      </c>
      <c r="E28" s="684">
        <v>15.4</v>
      </c>
      <c r="F28" s="585">
        <v>4</v>
      </c>
      <c r="G28" s="596">
        <v>129</v>
      </c>
      <c r="H28" s="287">
        <v>1</v>
      </c>
      <c r="I28" s="684">
        <v>32.299999999999997</v>
      </c>
      <c r="J28" s="585">
        <v>4</v>
      </c>
      <c r="K28" s="684">
        <v>42.1</v>
      </c>
      <c r="L28" s="287">
        <v>2</v>
      </c>
      <c r="M28" s="684">
        <v>20.8</v>
      </c>
    </row>
    <row r="29" spans="1:13" ht="29.4" customHeight="1">
      <c r="A29" s="834" t="s">
        <v>94</v>
      </c>
      <c r="B29" s="282">
        <v>9</v>
      </c>
      <c r="C29" s="824">
        <v>6</v>
      </c>
      <c r="D29" s="282">
        <v>9</v>
      </c>
      <c r="E29" s="824">
        <v>5.9</v>
      </c>
      <c r="F29" s="612">
        <v>13</v>
      </c>
      <c r="G29" s="593">
        <v>27.8</v>
      </c>
      <c r="H29" s="282">
        <v>4</v>
      </c>
      <c r="I29" s="824">
        <v>8.6999999999999993</v>
      </c>
      <c r="J29" s="612">
        <v>22</v>
      </c>
      <c r="K29" s="824">
        <v>11.2</v>
      </c>
      <c r="L29" s="282">
        <v>13</v>
      </c>
      <c r="M29" s="824">
        <v>6.5</v>
      </c>
    </row>
  </sheetData>
  <mergeCells count="13">
    <mergeCell ref="H5:I5"/>
    <mergeCell ref="J5:K5"/>
    <mergeCell ref="L5:M5"/>
    <mergeCell ref="A1:M1"/>
    <mergeCell ref="A2:M2"/>
    <mergeCell ref="A3:M3"/>
    <mergeCell ref="A4:A6"/>
    <mergeCell ref="B4:E4"/>
    <mergeCell ref="F4:I4"/>
    <mergeCell ref="J4:M4"/>
    <mergeCell ref="B5:C5"/>
    <mergeCell ref="D5:E5"/>
    <mergeCell ref="F5:G5"/>
  </mergeCells>
  <printOptions horizontalCentered="1"/>
  <pageMargins left="0.59055118110236227" right="0.59055118110236227" top="0.39370078740157483" bottom="0" header="0" footer="0"/>
  <pageSetup paperSize="9" orientation="portrait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>
  <dimension ref="A1:O29"/>
  <sheetViews>
    <sheetView zoomScaleNormal="100" workbookViewId="0">
      <selection activeCell="V8" sqref="V8"/>
    </sheetView>
  </sheetViews>
  <sheetFormatPr defaultRowHeight="13.2"/>
  <cols>
    <col min="1" max="1" width="20.109375" customWidth="1"/>
    <col min="2" max="2" width="5.6640625" customWidth="1"/>
    <col min="3" max="3" width="5.6640625" style="594" customWidth="1"/>
    <col min="4" max="4" width="5.6640625" customWidth="1"/>
    <col min="5" max="5" width="5.6640625" style="594" customWidth="1"/>
    <col min="6" max="6" width="5.6640625" customWidth="1"/>
    <col min="7" max="7" width="5.6640625" style="594" customWidth="1"/>
    <col min="8" max="8" width="5.6640625" customWidth="1"/>
    <col min="9" max="9" width="5.6640625" style="594" customWidth="1"/>
    <col min="10" max="10" width="5.6640625" customWidth="1"/>
    <col min="11" max="11" width="5.6640625" style="594" customWidth="1"/>
    <col min="12" max="12" width="5.6640625" customWidth="1"/>
    <col min="13" max="13" width="5.6640625" style="594" customWidth="1"/>
  </cols>
  <sheetData>
    <row r="1" spans="1:15" ht="17.25" customHeight="1">
      <c r="A1" s="1384" t="s">
        <v>1520</v>
      </c>
      <c r="B1" s="1384"/>
      <c r="C1" s="1384"/>
      <c r="D1" s="1384"/>
      <c r="E1" s="1384"/>
      <c r="F1" s="1384"/>
      <c r="G1" s="1384"/>
      <c r="H1" s="1384"/>
      <c r="I1" s="1384"/>
      <c r="J1" s="1384"/>
      <c r="K1" s="1384"/>
      <c r="L1" s="1384"/>
      <c r="M1" s="1384"/>
    </row>
    <row r="2" spans="1:15" ht="14.4">
      <c r="A2" s="1384" t="s">
        <v>1509</v>
      </c>
      <c r="B2" s="1384"/>
      <c r="C2" s="1384"/>
      <c r="D2" s="1384"/>
      <c r="E2" s="1384"/>
      <c r="F2" s="1384"/>
      <c r="G2" s="1384"/>
      <c r="H2" s="1384"/>
      <c r="I2" s="1384"/>
      <c r="J2" s="1384"/>
      <c r="K2" s="1384"/>
      <c r="L2" s="1384"/>
      <c r="M2" s="1384"/>
    </row>
    <row r="3" spans="1:15" ht="18" customHeight="1">
      <c r="A3" s="1384" t="s">
        <v>1521</v>
      </c>
      <c r="B3" s="1384"/>
      <c r="C3" s="1384"/>
      <c r="D3" s="1384"/>
      <c r="E3" s="1384"/>
      <c r="F3" s="1384"/>
      <c r="G3" s="1384"/>
      <c r="H3" s="1384"/>
      <c r="I3" s="1384"/>
      <c r="J3" s="1384"/>
      <c r="K3" s="1384"/>
      <c r="L3" s="1384"/>
      <c r="M3" s="1384"/>
    </row>
    <row r="4" spans="1:15" s="105" customFormat="1" ht="18" customHeight="1">
      <c r="A4" s="1111" t="s">
        <v>1138</v>
      </c>
      <c r="B4" s="1030" t="s">
        <v>1510</v>
      </c>
      <c r="C4" s="1030"/>
      <c r="D4" s="1030"/>
      <c r="E4" s="1030"/>
      <c r="F4" s="1030" t="s">
        <v>1511</v>
      </c>
      <c r="G4" s="1030"/>
      <c r="H4" s="1030"/>
      <c r="I4" s="1030"/>
      <c r="J4" s="1030" t="s">
        <v>1512</v>
      </c>
      <c r="K4" s="1030"/>
      <c r="L4" s="1030"/>
      <c r="M4" s="1030"/>
      <c r="N4" s="830"/>
      <c r="O4" s="830"/>
    </row>
    <row r="5" spans="1:15" s="105" customFormat="1" ht="16.5" customHeight="1">
      <c r="A5" s="1111"/>
      <c r="B5" s="1030">
        <v>2019</v>
      </c>
      <c r="C5" s="1030"/>
      <c r="D5" s="1030">
        <v>2020</v>
      </c>
      <c r="E5" s="1030"/>
      <c r="F5" s="1030">
        <v>2019</v>
      </c>
      <c r="G5" s="1030"/>
      <c r="H5" s="1030">
        <v>2020</v>
      </c>
      <c r="I5" s="1030"/>
      <c r="J5" s="1030">
        <v>2019</v>
      </c>
      <c r="K5" s="1030"/>
      <c r="L5" s="1030">
        <v>2020</v>
      </c>
      <c r="M5" s="1030"/>
    </row>
    <row r="6" spans="1:15" s="832" customFormat="1" ht="38.25" customHeight="1">
      <c r="A6" s="1111"/>
      <c r="B6" s="219" t="s">
        <v>1513</v>
      </c>
      <c r="C6" s="831" t="s">
        <v>1514</v>
      </c>
      <c r="D6" s="219" t="s">
        <v>1513</v>
      </c>
      <c r="E6" s="831" t="s">
        <v>1514</v>
      </c>
      <c r="F6" s="219" t="s">
        <v>1513</v>
      </c>
      <c r="G6" s="831" t="s">
        <v>1514</v>
      </c>
      <c r="H6" s="219" t="s">
        <v>1513</v>
      </c>
      <c r="I6" s="831" t="s">
        <v>1514</v>
      </c>
      <c r="J6" s="219" t="s">
        <v>1513</v>
      </c>
      <c r="K6" s="831" t="s">
        <v>1514</v>
      </c>
      <c r="L6" s="219" t="s">
        <v>1513</v>
      </c>
      <c r="M6" s="831" t="s">
        <v>1514</v>
      </c>
    </row>
    <row r="7" spans="1:15" ht="29.25" customHeight="1">
      <c r="A7" s="292" t="s">
        <v>705</v>
      </c>
      <c r="B7" s="585">
        <v>121</v>
      </c>
      <c r="C7" s="596">
        <v>25.1</v>
      </c>
      <c r="D7" s="585">
        <v>92</v>
      </c>
      <c r="E7" s="596">
        <v>18.8</v>
      </c>
      <c r="F7" s="833" t="s">
        <v>303</v>
      </c>
      <c r="G7" s="833" t="s">
        <v>303</v>
      </c>
      <c r="H7" s="833" t="s">
        <v>303</v>
      </c>
      <c r="I7" s="833" t="s">
        <v>303</v>
      </c>
      <c r="J7" s="585">
        <v>121</v>
      </c>
      <c r="K7" s="684">
        <v>25.1</v>
      </c>
      <c r="L7" s="585">
        <v>92</v>
      </c>
      <c r="M7" s="596">
        <v>18.8</v>
      </c>
    </row>
    <row r="8" spans="1:15" ht="29.25" customHeight="1">
      <c r="A8" s="292" t="s">
        <v>72</v>
      </c>
      <c r="B8" s="585">
        <v>7</v>
      </c>
      <c r="C8" s="596">
        <v>19.7</v>
      </c>
      <c r="D8" s="585">
        <v>2</v>
      </c>
      <c r="E8" s="596">
        <v>5.6</v>
      </c>
      <c r="F8" s="833" t="s">
        <v>303</v>
      </c>
      <c r="G8" s="833" t="s">
        <v>303</v>
      </c>
      <c r="H8" s="833" t="s">
        <v>303</v>
      </c>
      <c r="I8" s="833" t="s">
        <v>303</v>
      </c>
      <c r="J8" s="585">
        <v>7</v>
      </c>
      <c r="K8" s="684">
        <v>18.899999999999999</v>
      </c>
      <c r="L8" s="585">
        <v>2</v>
      </c>
      <c r="M8" s="596">
        <v>5.4</v>
      </c>
    </row>
    <row r="9" spans="1:15" ht="29.25" customHeight="1">
      <c r="A9" s="292" t="s">
        <v>706</v>
      </c>
      <c r="B9" s="833" t="s">
        <v>303</v>
      </c>
      <c r="C9" s="833" t="s">
        <v>303</v>
      </c>
      <c r="D9" s="833" t="s">
        <v>303</v>
      </c>
      <c r="E9" s="833" t="s">
        <v>303</v>
      </c>
      <c r="F9" s="585">
        <v>1</v>
      </c>
      <c r="G9" s="596">
        <v>45.5</v>
      </c>
      <c r="H9" s="833" t="s">
        <v>303</v>
      </c>
      <c r="I9" s="833" t="s">
        <v>303</v>
      </c>
      <c r="J9" s="585">
        <v>1</v>
      </c>
      <c r="K9" s="684">
        <v>16.399999999999999</v>
      </c>
      <c r="L9" s="833" t="s">
        <v>303</v>
      </c>
      <c r="M9" s="833" t="s">
        <v>303</v>
      </c>
    </row>
    <row r="10" spans="1:15" ht="29.25" customHeight="1">
      <c r="A10" s="292" t="s">
        <v>707</v>
      </c>
      <c r="B10" s="585">
        <v>4</v>
      </c>
      <c r="C10" s="596">
        <v>50</v>
      </c>
      <c r="D10" s="585">
        <v>5</v>
      </c>
      <c r="E10" s="596">
        <v>62.5</v>
      </c>
      <c r="F10" s="585">
        <v>1</v>
      </c>
      <c r="G10" s="596">
        <v>40</v>
      </c>
      <c r="H10" s="585">
        <v>3</v>
      </c>
      <c r="I10" s="596">
        <v>115.4</v>
      </c>
      <c r="J10" s="585">
        <v>5</v>
      </c>
      <c r="K10" s="684">
        <v>47.6</v>
      </c>
      <c r="L10" s="585">
        <v>8</v>
      </c>
      <c r="M10" s="596">
        <v>75.5</v>
      </c>
    </row>
    <row r="11" spans="1:15" ht="29.25" customHeight="1">
      <c r="A11" s="292" t="s">
        <v>1148</v>
      </c>
      <c r="B11" s="585">
        <v>1</v>
      </c>
      <c r="C11" s="596">
        <v>8.6999999999999993</v>
      </c>
      <c r="D11" s="585">
        <v>3</v>
      </c>
      <c r="E11" s="596">
        <v>24.6</v>
      </c>
      <c r="F11" s="833" t="s">
        <v>303</v>
      </c>
      <c r="G11" s="833" t="s">
        <v>303</v>
      </c>
      <c r="H11" s="833" t="s">
        <v>303</v>
      </c>
      <c r="I11" s="833" t="s">
        <v>303</v>
      </c>
      <c r="J11" s="585">
        <v>1</v>
      </c>
      <c r="K11" s="684">
        <v>8.6999999999999993</v>
      </c>
      <c r="L11" s="585">
        <v>3</v>
      </c>
      <c r="M11" s="596">
        <v>24.6</v>
      </c>
    </row>
    <row r="12" spans="1:15" ht="29.25" customHeight="1">
      <c r="A12" s="292" t="s">
        <v>68</v>
      </c>
      <c r="B12" s="585">
        <v>3</v>
      </c>
      <c r="C12" s="596">
        <v>13.8</v>
      </c>
      <c r="D12" s="585">
        <v>5</v>
      </c>
      <c r="E12" s="596">
        <v>23.1</v>
      </c>
      <c r="F12" s="585">
        <v>2</v>
      </c>
      <c r="G12" s="596">
        <v>29</v>
      </c>
      <c r="H12" s="585">
        <v>2</v>
      </c>
      <c r="I12" s="596">
        <v>28.6</v>
      </c>
      <c r="J12" s="585">
        <v>5</v>
      </c>
      <c r="K12" s="684">
        <v>17.5</v>
      </c>
      <c r="L12" s="585">
        <v>7</v>
      </c>
      <c r="M12" s="596">
        <v>24.5</v>
      </c>
    </row>
    <row r="13" spans="1:15" ht="29.25" customHeight="1">
      <c r="A13" s="292" t="s">
        <v>709</v>
      </c>
      <c r="B13" s="585">
        <v>23</v>
      </c>
      <c r="C13" s="596">
        <v>58.8</v>
      </c>
      <c r="D13" s="585">
        <v>18</v>
      </c>
      <c r="E13" s="596">
        <v>46.2</v>
      </c>
      <c r="F13" s="833" t="s">
        <v>303</v>
      </c>
      <c r="G13" s="833" t="s">
        <v>303</v>
      </c>
      <c r="H13" s="833" t="s">
        <v>303</v>
      </c>
      <c r="I13" s="833" t="s">
        <v>303</v>
      </c>
      <c r="J13" s="585">
        <v>23</v>
      </c>
      <c r="K13" s="684">
        <v>58.8</v>
      </c>
      <c r="L13" s="585">
        <v>18</v>
      </c>
      <c r="M13" s="596">
        <v>46.2</v>
      </c>
    </row>
    <row r="14" spans="1:15" ht="29.25" customHeight="1">
      <c r="A14" s="292" t="s">
        <v>1515</v>
      </c>
      <c r="B14" s="585">
        <v>1</v>
      </c>
      <c r="C14" s="596">
        <v>17.899999999999999</v>
      </c>
      <c r="D14" s="585">
        <v>1</v>
      </c>
      <c r="E14" s="596">
        <v>17.899999999999999</v>
      </c>
      <c r="F14" s="833" t="s">
        <v>303</v>
      </c>
      <c r="G14" s="833" t="s">
        <v>303</v>
      </c>
      <c r="H14" s="833" t="s">
        <v>303</v>
      </c>
      <c r="I14" s="833" t="s">
        <v>303</v>
      </c>
      <c r="J14" s="585">
        <v>1</v>
      </c>
      <c r="K14" s="684">
        <v>15.4</v>
      </c>
      <c r="L14" s="585">
        <v>1</v>
      </c>
      <c r="M14" s="596">
        <v>15.4</v>
      </c>
    </row>
    <row r="15" spans="1:15" ht="29.25" customHeight="1">
      <c r="A15" s="292" t="s">
        <v>71</v>
      </c>
      <c r="B15" s="585">
        <v>4</v>
      </c>
      <c r="C15" s="596">
        <v>63.5</v>
      </c>
      <c r="D15" s="585">
        <v>4</v>
      </c>
      <c r="E15" s="596">
        <v>62.5</v>
      </c>
      <c r="F15" s="585">
        <v>14</v>
      </c>
      <c r="G15" s="596">
        <v>63.1</v>
      </c>
      <c r="H15" s="585">
        <v>8</v>
      </c>
      <c r="I15" s="596">
        <v>35.9</v>
      </c>
      <c r="J15" s="585">
        <v>18</v>
      </c>
      <c r="K15" s="684">
        <v>63.2</v>
      </c>
      <c r="L15" s="585">
        <v>12</v>
      </c>
      <c r="M15" s="596">
        <v>41.8</v>
      </c>
    </row>
    <row r="16" spans="1:15" ht="29.25" customHeight="1">
      <c r="A16" s="292" t="s">
        <v>73</v>
      </c>
      <c r="B16" s="585">
        <v>5</v>
      </c>
      <c r="C16" s="596">
        <v>37.9</v>
      </c>
      <c r="D16" s="585">
        <v>3</v>
      </c>
      <c r="E16" s="596">
        <v>22.6</v>
      </c>
      <c r="F16" s="585">
        <v>10</v>
      </c>
      <c r="G16" s="596">
        <v>62.9</v>
      </c>
      <c r="H16" s="585">
        <v>9</v>
      </c>
      <c r="I16" s="596">
        <v>57</v>
      </c>
      <c r="J16" s="585">
        <v>15</v>
      </c>
      <c r="K16" s="684">
        <v>51.5</v>
      </c>
      <c r="L16" s="585">
        <v>12</v>
      </c>
      <c r="M16" s="596">
        <v>41.2</v>
      </c>
    </row>
    <row r="17" spans="1:13" ht="29.25" customHeight="1">
      <c r="A17" s="292" t="s">
        <v>74</v>
      </c>
      <c r="B17" s="585">
        <v>5</v>
      </c>
      <c r="C17" s="596">
        <v>5</v>
      </c>
      <c r="D17" s="585">
        <v>6</v>
      </c>
      <c r="E17" s="596">
        <v>6</v>
      </c>
      <c r="F17" s="585">
        <v>17</v>
      </c>
      <c r="G17" s="596">
        <v>33.799999999999997</v>
      </c>
      <c r="H17" s="585">
        <v>11</v>
      </c>
      <c r="I17" s="596">
        <v>21.6</v>
      </c>
      <c r="J17" s="585">
        <v>22</v>
      </c>
      <c r="K17" s="684">
        <v>32.1</v>
      </c>
      <c r="L17" s="585">
        <v>17</v>
      </c>
      <c r="M17" s="596">
        <v>24.2</v>
      </c>
    </row>
    <row r="18" spans="1:13" ht="29.25" customHeight="1">
      <c r="A18" s="292" t="s">
        <v>75</v>
      </c>
      <c r="B18" s="585">
        <v>14</v>
      </c>
      <c r="C18" s="596">
        <v>49.5</v>
      </c>
      <c r="D18" s="585">
        <v>10</v>
      </c>
      <c r="E18" s="596">
        <v>35.1</v>
      </c>
      <c r="F18" s="585">
        <v>7</v>
      </c>
      <c r="G18" s="596">
        <v>76.900000000000006</v>
      </c>
      <c r="H18" s="585">
        <v>5</v>
      </c>
      <c r="I18" s="596">
        <v>55.6</v>
      </c>
      <c r="J18" s="585">
        <v>21</v>
      </c>
      <c r="K18" s="684">
        <v>56.1</v>
      </c>
      <c r="L18" s="585">
        <v>15</v>
      </c>
      <c r="M18" s="596">
        <v>40</v>
      </c>
    </row>
    <row r="19" spans="1:13" ht="29.25" customHeight="1">
      <c r="A19" s="292" t="s">
        <v>76</v>
      </c>
      <c r="B19" s="585">
        <v>6</v>
      </c>
      <c r="C19" s="596">
        <v>37.700000000000003</v>
      </c>
      <c r="D19" s="585">
        <v>1</v>
      </c>
      <c r="E19" s="596">
        <v>6.1</v>
      </c>
      <c r="F19" s="585">
        <v>11</v>
      </c>
      <c r="G19" s="596">
        <v>52.1</v>
      </c>
      <c r="H19" s="585">
        <v>8</v>
      </c>
      <c r="I19" s="596">
        <v>36.9</v>
      </c>
      <c r="J19" s="585">
        <v>17</v>
      </c>
      <c r="K19" s="684">
        <v>45.9</v>
      </c>
      <c r="L19" s="585">
        <v>9</v>
      </c>
      <c r="M19" s="596">
        <v>23.6</v>
      </c>
    </row>
    <row r="20" spans="1:13" ht="29.25" customHeight="1">
      <c r="A20" s="292" t="s">
        <v>77</v>
      </c>
      <c r="B20" s="585">
        <v>8</v>
      </c>
      <c r="C20" s="596">
        <v>250</v>
      </c>
      <c r="D20" s="585">
        <v>1</v>
      </c>
      <c r="E20" s="596">
        <v>32.299999999999997</v>
      </c>
      <c r="F20" s="585">
        <v>8</v>
      </c>
      <c r="G20" s="596">
        <v>93</v>
      </c>
      <c r="H20" s="585">
        <v>10</v>
      </c>
      <c r="I20" s="596">
        <v>117.6</v>
      </c>
      <c r="J20" s="585">
        <v>16</v>
      </c>
      <c r="K20" s="684">
        <v>135.6</v>
      </c>
      <c r="L20" s="585">
        <v>11</v>
      </c>
      <c r="M20" s="596">
        <v>94.8</v>
      </c>
    </row>
    <row r="21" spans="1:13" ht="29.25" customHeight="1">
      <c r="A21" s="292" t="s">
        <v>1516</v>
      </c>
      <c r="B21" s="585">
        <v>3</v>
      </c>
      <c r="C21" s="596">
        <v>20.8</v>
      </c>
      <c r="D21" s="585">
        <v>6</v>
      </c>
      <c r="E21" s="596">
        <v>39.5</v>
      </c>
      <c r="F21" s="833" t="s">
        <v>303</v>
      </c>
      <c r="G21" s="833" t="s">
        <v>303</v>
      </c>
      <c r="H21" s="833" t="s">
        <v>303</v>
      </c>
      <c r="I21" s="833" t="s">
        <v>303</v>
      </c>
      <c r="J21" s="585">
        <v>3</v>
      </c>
      <c r="K21" s="684">
        <v>16.100000000000001</v>
      </c>
      <c r="L21" s="585">
        <v>6</v>
      </c>
      <c r="M21" s="596">
        <v>30.5</v>
      </c>
    </row>
    <row r="22" spans="1:13" ht="29.25" customHeight="1">
      <c r="A22" s="292" t="s">
        <v>79</v>
      </c>
      <c r="B22" s="585">
        <v>10</v>
      </c>
      <c r="C22" s="596">
        <v>91.7</v>
      </c>
      <c r="D22" s="585">
        <v>7</v>
      </c>
      <c r="E22" s="596">
        <v>65.400000000000006</v>
      </c>
      <c r="F22" s="585">
        <v>11</v>
      </c>
      <c r="G22" s="596">
        <v>142</v>
      </c>
      <c r="H22" s="585">
        <v>9</v>
      </c>
      <c r="I22" s="596">
        <v>118.4</v>
      </c>
      <c r="J22" s="585">
        <v>21</v>
      </c>
      <c r="K22" s="684">
        <v>112.9</v>
      </c>
      <c r="L22" s="585">
        <v>16</v>
      </c>
      <c r="M22" s="596">
        <v>87.4</v>
      </c>
    </row>
    <row r="23" spans="1:13" ht="29.25" customHeight="1">
      <c r="A23" s="292" t="s">
        <v>1517</v>
      </c>
      <c r="B23" s="585">
        <v>1</v>
      </c>
      <c r="C23" s="596">
        <v>25</v>
      </c>
      <c r="D23" s="833" t="s">
        <v>303</v>
      </c>
      <c r="E23" s="833" t="s">
        <v>303</v>
      </c>
      <c r="F23" s="585">
        <v>6</v>
      </c>
      <c r="G23" s="596">
        <v>55</v>
      </c>
      <c r="H23" s="585">
        <v>7</v>
      </c>
      <c r="I23" s="596">
        <v>64.8</v>
      </c>
      <c r="J23" s="585">
        <v>7</v>
      </c>
      <c r="K23" s="684">
        <v>47</v>
      </c>
      <c r="L23" s="585">
        <v>7</v>
      </c>
      <c r="M23" s="596">
        <v>47.6</v>
      </c>
    </row>
    <row r="24" spans="1:13" ht="29.25" customHeight="1">
      <c r="A24" s="292" t="s">
        <v>81</v>
      </c>
      <c r="B24" s="585">
        <v>1</v>
      </c>
      <c r="C24" s="596">
        <v>26.3</v>
      </c>
      <c r="D24" s="833" t="s">
        <v>303</v>
      </c>
      <c r="E24" s="833" t="s">
        <v>303</v>
      </c>
      <c r="F24" s="585">
        <v>12</v>
      </c>
      <c r="G24" s="596">
        <v>125</v>
      </c>
      <c r="H24" s="585">
        <v>6</v>
      </c>
      <c r="I24" s="596">
        <v>63.8</v>
      </c>
      <c r="J24" s="585">
        <v>13</v>
      </c>
      <c r="K24" s="684">
        <v>97</v>
      </c>
      <c r="L24" s="585">
        <v>6</v>
      </c>
      <c r="M24" s="596">
        <v>45.5</v>
      </c>
    </row>
    <row r="25" spans="1:13" ht="29.25" customHeight="1">
      <c r="A25" s="292" t="s">
        <v>82</v>
      </c>
      <c r="B25" s="585">
        <v>6</v>
      </c>
      <c r="C25" s="596">
        <v>85.7</v>
      </c>
      <c r="D25" s="585">
        <v>5</v>
      </c>
      <c r="E25" s="596">
        <v>72.5</v>
      </c>
      <c r="F25" s="585">
        <v>12</v>
      </c>
      <c r="G25" s="596">
        <v>107.1</v>
      </c>
      <c r="H25" s="585">
        <v>6</v>
      </c>
      <c r="I25" s="596">
        <v>53.6</v>
      </c>
      <c r="J25" s="585">
        <v>18</v>
      </c>
      <c r="K25" s="684">
        <v>98.9</v>
      </c>
      <c r="L25" s="585">
        <v>11</v>
      </c>
      <c r="M25" s="596">
        <v>60.8</v>
      </c>
    </row>
    <row r="26" spans="1:13" ht="29.25" customHeight="1">
      <c r="A26" s="292" t="s">
        <v>83</v>
      </c>
      <c r="B26" s="585">
        <v>6</v>
      </c>
      <c r="C26" s="596">
        <v>89.6</v>
      </c>
      <c r="D26" s="585">
        <v>1</v>
      </c>
      <c r="E26" s="596">
        <v>25</v>
      </c>
      <c r="F26" s="585">
        <v>10</v>
      </c>
      <c r="G26" s="596">
        <v>82</v>
      </c>
      <c r="H26" s="585">
        <v>9</v>
      </c>
      <c r="I26" s="596">
        <v>62.1</v>
      </c>
      <c r="J26" s="585">
        <v>16</v>
      </c>
      <c r="K26" s="684">
        <v>84.7</v>
      </c>
      <c r="L26" s="585">
        <v>10</v>
      </c>
      <c r="M26" s="596">
        <v>54.1</v>
      </c>
    </row>
    <row r="27" spans="1:13" ht="29.25" customHeight="1">
      <c r="A27" s="292" t="s">
        <v>84</v>
      </c>
      <c r="B27" s="585">
        <v>3</v>
      </c>
      <c r="C27" s="596">
        <v>75</v>
      </c>
      <c r="D27" s="585">
        <v>3</v>
      </c>
      <c r="E27" s="596">
        <v>75</v>
      </c>
      <c r="F27" s="585">
        <v>17</v>
      </c>
      <c r="G27" s="596">
        <v>112.6</v>
      </c>
      <c r="H27" s="585">
        <v>9</v>
      </c>
      <c r="I27" s="596">
        <v>60.4</v>
      </c>
      <c r="J27" s="585">
        <v>20</v>
      </c>
      <c r="K27" s="684">
        <v>104.7</v>
      </c>
      <c r="L27" s="585">
        <v>12</v>
      </c>
      <c r="M27" s="596">
        <v>63.5</v>
      </c>
    </row>
    <row r="28" spans="1:13" ht="29.25" customHeight="1">
      <c r="A28" s="292" t="s">
        <v>85</v>
      </c>
      <c r="B28" s="585">
        <v>15</v>
      </c>
      <c r="C28" s="596">
        <v>42.4</v>
      </c>
      <c r="D28" s="585">
        <v>12</v>
      </c>
      <c r="E28" s="596">
        <v>33.9</v>
      </c>
      <c r="F28" s="585">
        <v>14</v>
      </c>
      <c r="G28" s="596">
        <v>127.3</v>
      </c>
      <c r="H28" s="585">
        <v>3</v>
      </c>
      <c r="I28" s="596">
        <v>27.5</v>
      </c>
      <c r="J28" s="585">
        <v>29</v>
      </c>
      <c r="K28" s="684">
        <v>62.5</v>
      </c>
      <c r="L28" s="585">
        <v>15</v>
      </c>
      <c r="M28" s="596">
        <v>32.4</v>
      </c>
    </row>
    <row r="29" spans="1:13" ht="29.25" customHeight="1">
      <c r="A29" s="834" t="s">
        <v>94</v>
      </c>
      <c r="B29" s="612">
        <v>247</v>
      </c>
      <c r="C29" s="593">
        <v>31.7</v>
      </c>
      <c r="D29" s="612">
        <v>185</v>
      </c>
      <c r="E29" s="593">
        <v>23.5</v>
      </c>
      <c r="F29" s="612">
        <v>153</v>
      </c>
      <c r="G29" s="593">
        <v>68.599999999999994</v>
      </c>
      <c r="H29" s="612">
        <v>105</v>
      </c>
      <c r="I29" s="593">
        <v>46.4</v>
      </c>
      <c r="J29" s="612">
        <v>400</v>
      </c>
      <c r="K29" s="824">
        <v>39.9</v>
      </c>
      <c r="L29" s="612">
        <v>290</v>
      </c>
      <c r="M29" s="593">
        <v>28.6</v>
      </c>
    </row>
  </sheetData>
  <mergeCells count="13">
    <mergeCell ref="H5:I5"/>
    <mergeCell ref="J5:K5"/>
    <mergeCell ref="L5:M5"/>
    <mergeCell ref="A1:M1"/>
    <mergeCell ref="A2:M2"/>
    <mergeCell ref="A3:M3"/>
    <mergeCell ref="A4:A6"/>
    <mergeCell ref="B4:E4"/>
    <mergeCell ref="F4:I4"/>
    <mergeCell ref="J4:M4"/>
    <mergeCell ref="B5:C5"/>
    <mergeCell ref="D5:E5"/>
    <mergeCell ref="F5:G5"/>
  </mergeCells>
  <printOptions horizontalCentered="1"/>
  <pageMargins left="0.59055118110236227" right="0.59055118110236227" top="0.39370078740157483" bottom="0" header="0" footer="0"/>
  <pageSetup paperSize="9" orientation="portrait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>
  <dimension ref="A1:O29"/>
  <sheetViews>
    <sheetView zoomScaleNormal="100" workbookViewId="0">
      <selection activeCell="R14" sqref="R14"/>
    </sheetView>
  </sheetViews>
  <sheetFormatPr defaultRowHeight="13.2"/>
  <cols>
    <col min="1" max="1" width="21.44140625" customWidth="1"/>
    <col min="2" max="13" width="5.88671875" customWidth="1"/>
  </cols>
  <sheetData>
    <row r="1" spans="1:15" ht="15.75" customHeight="1">
      <c r="A1" s="1384" t="s">
        <v>1522</v>
      </c>
      <c r="B1" s="1384"/>
      <c r="C1" s="1384"/>
      <c r="D1" s="1384"/>
      <c r="E1" s="1384"/>
      <c r="F1" s="1384"/>
      <c r="G1" s="1384"/>
      <c r="H1" s="1384"/>
      <c r="I1" s="1384"/>
      <c r="J1" s="1384"/>
      <c r="K1" s="1384"/>
      <c r="L1" s="1384"/>
      <c r="M1" s="1384"/>
    </row>
    <row r="2" spans="1:15" ht="15.75" customHeight="1">
      <c r="A2" s="1387" t="s">
        <v>1523</v>
      </c>
      <c r="B2" s="1387"/>
      <c r="C2" s="1387"/>
      <c r="D2" s="1387"/>
      <c r="E2" s="1387"/>
      <c r="F2" s="1387"/>
      <c r="G2" s="1387"/>
      <c r="H2" s="1387"/>
      <c r="I2" s="1387"/>
      <c r="J2" s="1387"/>
      <c r="K2" s="1387"/>
      <c r="L2" s="1387"/>
      <c r="M2" s="1387"/>
    </row>
    <row r="3" spans="1:15" s="105" customFormat="1" ht="16.5" customHeight="1">
      <c r="A3" s="1111" t="s">
        <v>1138</v>
      </c>
      <c r="B3" s="1030" t="s">
        <v>1510</v>
      </c>
      <c r="C3" s="1030"/>
      <c r="D3" s="1030"/>
      <c r="E3" s="1030"/>
      <c r="F3" s="1030" t="s">
        <v>1511</v>
      </c>
      <c r="G3" s="1030"/>
      <c r="H3" s="1030"/>
      <c r="I3" s="1030"/>
      <c r="J3" s="1030" t="s">
        <v>1512</v>
      </c>
      <c r="K3" s="1030"/>
      <c r="L3" s="1030"/>
      <c r="M3" s="1030"/>
      <c r="N3" s="830"/>
      <c r="O3" s="830"/>
    </row>
    <row r="4" spans="1:15" s="105" customFormat="1" ht="21.6" customHeight="1">
      <c r="A4" s="1111"/>
      <c r="B4" s="1030">
        <v>2019</v>
      </c>
      <c r="C4" s="1030"/>
      <c r="D4" s="1030">
        <v>2020</v>
      </c>
      <c r="E4" s="1030"/>
      <c r="F4" s="1030">
        <v>2019</v>
      </c>
      <c r="G4" s="1030"/>
      <c r="H4" s="1030">
        <v>2020</v>
      </c>
      <c r="I4" s="1030"/>
      <c r="J4" s="1030">
        <v>2019</v>
      </c>
      <c r="K4" s="1030"/>
      <c r="L4" s="1030">
        <v>2020</v>
      </c>
      <c r="M4" s="1030"/>
    </row>
    <row r="5" spans="1:15" s="832" customFormat="1" ht="34.950000000000003" customHeight="1">
      <c r="A5" s="1111"/>
      <c r="B5" s="219" t="s">
        <v>1513</v>
      </c>
      <c r="C5" s="831" t="s">
        <v>1514</v>
      </c>
      <c r="D5" s="219" t="s">
        <v>1513</v>
      </c>
      <c r="E5" s="831" t="s">
        <v>1514</v>
      </c>
      <c r="F5" s="219" t="s">
        <v>1513</v>
      </c>
      <c r="G5" s="831" t="s">
        <v>1514</v>
      </c>
      <c r="H5" s="219" t="s">
        <v>1513</v>
      </c>
      <c r="I5" s="831" t="s">
        <v>1514</v>
      </c>
      <c r="J5" s="219" t="s">
        <v>1513</v>
      </c>
      <c r="K5" s="831" t="s">
        <v>1514</v>
      </c>
      <c r="L5" s="219" t="s">
        <v>1513</v>
      </c>
      <c r="M5" s="831" t="s">
        <v>1514</v>
      </c>
    </row>
    <row r="6" spans="1:15" ht="28.95" customHeight="1">
      <c r="A6" s="292" t="s">
        <v>705</v>
      </c>
      <c r="B6" s="100">
        <v>9</v>
      </c>
      <c r="C6" s="72">
        <v>1.9</v>
      </c>
      <c r="D6" s="100">
        <v>8</v>
      </c>
      <c r="E6" s="72">
        <v>1.6</v>
      </c>
      <c r="F6" s="833" t="s">
        <v>303</v>
      </c>
      <c r="G6" s="833" t="s">
        <v>303</v>
      </c>
      <c r="H6" s="833" t="s">
        <v>303</v>
      </c>
      <c r="I6" s="833" t="s">
        <v>303</v>
      </c>
      <c r="J6" s="100">
        <v>9</v>
      </c>
      <c r="K6" s="72">
        <v>1.9</v>
      </c>
      <c r="L6" s="100">
        <v>8</v>
      </c>
      <c r="M6" s="72">
        <v>1.6</v>
      </c>
    </row>
    <row r="7" spans="1:15" ht="28.95" customHeight="1">
      <c r="A7" s="292" t="s">
        <v>72</v>
      </c>
      <c r="B7" s="833" t="s">
        <v>303</v>
      </c>
      <c r="C7" s="833" t="s">
        <v>303</v>
      </c>
      <c r="D7" s="833" t="s">
        <v>303</v>
      </c>
      <c r="E7" s="833" t="s">
        <v>303</v>
      </c>
      <c r="F7" s="833" t="s">
        <v>303</v>
      </c>
      <c r="G7" s="833" t="s">
        <v>303</v>
      </c>
      <c r="H7" s="833" t="s">
        <v>303</v>
      </c>
      <c r="I7" s="833" t="s">
        <v>303</v>
      </c>
      <c r="J7" s="833" t="s">
        <v>303</v>
      </c>
      <c r="K7" s="833" t="s">
        <v>303</v>
      </c>
      <c r="L7" s="833" t="s">
        <v>303</v>
      </c>
      <c r="M7" s="833" t="s">
        <v>303</v>
      </c>
    </row>
    <row r="8" spans="1:15" ht="28.95" customHeight="1">
      <c r="A8" s="292" t="s">
        <v>706</v>
      </c>
      <c r="B8" s="833" t="s">
        <v>303</v>
      </c>
      <c r="C8" s="833" t="s">
        <v>303</v>
      </c>
      <c r="D8" s="833" t="s">
        <v>303</v>
      </c>
      <c r="E8" s="833" t="s">
        <v>303</v>
      </c>
      <c r="F8" s="833" t="s">
        <v>303</v>
      </c>
      <c r="G8" s="833" t="s">
        <v>303</v>
      </c>
      <c r="H8" s="833" t="s">
        <v>303</v>
      </c>
      <c r="I8" s="833" t="s">
        <v>303</v>
      </c>
      <c r="J8" s="833" t="s">
        <v>303</v>
      </c>
      <c r="K8" s="833" t="s">
        <v>303</v>
      </c>
      <c r="L8" s="833" t="s">
        <v>303</v>
      </c>
      <c r="M8" s="833" t="s">
        <v>303</v>
      </c>
      <c r="N8" s="67"/>
    </row>
    <row r="9" spans="1:15" ht="28.95" customHeight="1">
      <c r="A9" s="292" t="s">
        <v>707</v>
      </c>
      <c r="B9" s="833" t="s">
        <v>303</v>
      </c>
      <c r="C9" s="833" t="s">
        <v>303</v>
      </c>
      <c r="D9" s="833" t="s">
        <v>303</v>
      </c>
      <c r="E9" s="833" t="s">
        <v>303</v>
      </c>
      <c r="F9" s="833" t="s">
        <v>303</v>
      </c>
      <c r="G9" s="833" t="s">
        <v>303</v>
      </c>
      <c r="H9" s="833" t="s">
        <v>303</v>
      </c>
      <c r="I9" s="833" t="s">
        <v>303</v>
      </c>
      <c r="J9" s="833" t="s">
        <v>303</v>
      </c>
      <c r="K9" s="833" t="s">
        <v>303</v>
      </c>
      <c r="L9" s="833" t="s">
        <v>303</v>
      </c>
      <c r="M9" s="833" t="s">
        <v>303</v>
      </c>
      <c r="N9" s="67"/>
    </row>
    <row r="10" spans="1:15" ht="28.95" customHeight="1">
      <c r="A10" s="292" t="s">
        <v>1148</v>
      </c>
      <c r="B10" s="833" t="s">
        <v>303</v>
      </c>
      <c r="C10" s="833" t="s">
        <v>303</v>
      </c>
      <c r="D10" s="833" t="s">
        <v>303</v>
      </c>
      <c r="E10" s="833" t="s">
        <v>303</v>
      </c>
      <c r="F10" s="833" t="s">
        <v>303</v>
      </c>
      <c r="G10" s="833" t="s">
        <v>303</v>
      </c>
      <c r="H10" s="833" t="s">
        <v>303</v>
      </c>
      <c r="I10" s="833" t="s">
        <v>303</v>
      </c>
      <c r="J10" s="833" t="s">
        <v>303</v>
      </c>
      <c r="K10" s="833" t="s">
        <v>303</v>
      </c>
      <c r="L10" s="833" t="s">
        <v>303</v>
      </c>
      <c r="M10" s="833" t="s">
        <v>303</v>
      </c>
      <c r="N10" s="67"/>
    </row>
    <row r="11" spans="1:15" ht="28.95" customHeight="1">
      <c r="A11" s="292" t="s">
        <v>68</v>
      </c>
      <c r="B11" s="100">
        <v>1</v>
      </c>
      <c r="C11" s="100">
        <v>4.5999999999999996</v>
      </c>
      <c r="D11" s="833" t="s">
        <v>303</v>
      </c>
      <c r="E11" s="833" t="s">
        <v>303</v>
      </c>
      <c r="F11" s="833" t="s">
        <v>303</v>
      </c>
      <c r="G11" s="833" t="s">
        <v>303</v>
      </c>
      <c r="H11" s="833" t="s">
        <v>303</v>
      </c>
      <c r="I11" s="833" t="s">
        <v>303</v>
      </c>
      <c r="J11" s="100">
        <v>1</v>
      </c>
      <c r="K11" s="72">
        <v>3.5</v>
      </c>
      <c r="L11" s="833" t="s">
        <v>303</v>
      </c>
      <c r="M11" s="833" t="s">
        <v>303</v>
      </c>
      <c r="N11" s="67"/>
    </row>
    <row r="12" spans="1:15" ht="28.95" customHeight="1">
      <c r="A12" s="292" t="s">
        <v>709</v>
      </c>
      <c r="B12" s="100">
        <v>1</v>
      </c>
      <c r="C12" s="70">
        <v>2.6</v>
      </c>
      <c r="D12" s="100">
        <v>1</v>
      </c>
      <c r="E12" s="100">
        <v>2.6</v>
      </c>
      <c r="F12" s="833" t="s">
        <v>303</v>
      </c>
      <c r="G12" s="833" t="s">
        <v>303</v>
      </c>
      <c r="H12" s="833" t="s">
        <v>303</v>
      </c>
      <c r="I12" s="833" t="s">
        <v>303</v>
      </c>
      <c r="J12" s="100">
        <v>1</v>
      </c>
      <c r="K12" s="72">
        <v>2.6</v>
      </c>
      <c r="L12" s="100">
        <v>1</v>
      </c>
      <c r="M12" s="100">
        <v>2.6</v>
      </c>
      <c r="N12" s="67"/>
    </row>
    <row r="13" spans="1:15" ht="28.95" customHeight="1">
      <c r="A13" s="292" t="s">
        <v>1515</v>
      </c>
      <c r="B13" s="833" t="s">
        <v>303</v>
      </c>
      <c r="C13" s="833" t="s">
        <v>303</v>
      </c>
      <c r="D13" s="833" t="s">
        <v>303</v>
      </c>
      <c r="E13" s="833" t="s">
        <v>303</v>
      </c>
      <c r="F13" s="833" t="s">
        <v>303</v>
      </c>
      <c r="G13" s="833" t="s">
        <v>303</v>
      </c>
      <c r="H13" s="833" t="s">
        <v>303</v>
      </c>
      <c r="I13" s="833" t="s">
        <v>303</v>
      </c>
      <c r="J13" s="833" t="s">
        <v>303</v>
      </c>
      <c r="K13" s="833" t="s">
        <v>303</v>
      </c>
      <c r="L13" s="833" t="s">
        <v>303</v>
      </c>
      <c r="M13" s="833" t="s">
        <v>303</v>
      </c>
      <c r="N13" s="67"/>
    </row>
    <row r="14" spans="1:15" ht="28.95" customHeight="1">
      <c r="A14" s="292" t="s">
        <v>71</v>
      </c>
      <c r="B14" s="833" t="s">
        <v>303</v>
      </c>
      <c r="C14" s="833" t="s">
        <v>303</v>
      </c>
      <c r="D14" s="833" t="s">
        <v>303</v>
      </c>
      <c r="E14" s="833" t="s">
        <v>303</v>
      </c>
      <c r="F14" s="100">
        <v>1</v>
      </c>
      <c r="G14" s="72">
        <v>4.5</v>
      </c>
      <c r="H14" s="100">
        <v>3</v>
      </c>
      <c r="I14" s="72">
        <v>13.5</v>
      </c>
      <c r="J14" s="100">
        <v>1</v>
      </c>
      <c r="K14" s="72">
        <v>3.5</v>
      </c>
      <c r="L14" s="100">
        <v>3</v>
      </c>
      <c r="M14" s="72">
        <v>10.5</v>
      </c>
    </row>
    <row r="15" spans="1:15" ht="28.95" customHeight="1">
      <c r="A15" s="292" t="s">
        <v>73</v>
      </c>
      <c r="B15" s="833" t="s">
        <v>303</v>
      </c>
      <c r="C15" s="833" t="s">
        <v>303</v>
      </c>
      <c r="D15" s="833" t="s">
        <v>303</v>
      </c>
      <c r="E15" s="833" t="s">
        <v>303</v>
      </c>
      <c r="F15" s="833" t="s">
        <v>303</v>
      </c>
      <c r="G15" s="833" t="s">
        <v>303</v>
      </c>
      <c r="H15" s="833" t="s">
        <v>303</v>
      </c>
      <c r="I15" s="833" t="s">
        <v>303</v>
      </c>
      <c r="J15" s="833" t="s">
        <v>303</v>
      </c>
      <c r="K15" s="833" t="s">
        <v>303</v>
      </c>
      <c r="L15" s="833" t="s">
        <v>303</v>
      </c>
      <c r="M15" s="833" t="s">
        <v>303</v>
      </c>
      <c r="N15" s="835"/>
    </row>
    <row r="16" spans="1:15" ht="28.95" customHeight="1">
      <c r="A16" s="292" t="s">
        <v>74</v>
      </c>
      <c r="B16" s="833" t="s">
        <v>303</v>
      </c>
      <c r="C16" s="833" t="s">
        <v>303</v>
      </c>
      <c r="D16" s="100">
        <v>2</v>
      </c>
      <c r="E16" s="72">
        <v>10.4</v>
      </c>
      <c r="F16" s="100">
        <v>2</v>
      </c>
      <c r="G16" s="72">
        <v>4</v>
      </c>
      <c r="H16" s="833" t="s">
        <v>303</v>
      </c>
      <c r="I16" s="833" t="s">
        <v>303</v>
      </c>
      <c r="J16" s="100">
        <v>2</v>
      </c>
      <c r="K16" s="72">
        <v>2.9</v>
      </c>
      <c r="L16" s="100">
        <v>2</v>
      </c>
      <c r="M16" s="72">
        <v>2.8</v>
      </c>
      <c r="N16" s="835"/>
    </row>
    <row r="17" spans="1:14" ht="28.95" customHeight="1">
      <c r="A17" s="292" t="s">
        <v>75</v>
      </c>
      <c r="B17" s="100">
        <v>1</v>
      </c>
      <c r="C17" s="100">
        <v>3.5</v>
      </c>
      <c r="D17" s="100">
        <v>2</v>
      </c>
      <c r="E17" s="72">
        <v>7</v>
      </c>
      <c r="F17" s="100">
        <v>1</v>
      </c>
      <c r="G17" s="72">
        <v>11</v>
      </c>
      <c r="H17" s="833" t="s">
        <v>303</v>
      </c>
      <c r="I17" s="833" t="s">
        <v>303</v>
      </c>
      <c r="J17" s="100">
        <v>2</v>
      </c>
      <c r="K17" s="72">
        <v>5.3</v>
      </c>
      <c r="L17" s="100">
        <v>2</v>
      </c>
      <c r="M17" s="72">
        <v>5.3</v>
      </c>
      <c r="N17" s="835"/>
    </row>
    <row r="18" spans="1:14" ht="28.95" customHeight="1">
      <c r="A18" s="292" t="s">
        <v>76</v>
      </c>
      <c r="B18" s="100">
        <v>2</v>
      </c>
      <c r="C18" s="100">
        <v>12.6</v>
      </c>
      <c r="D18" s="833" t="s">
        <v>303</v>
      </c>
      <c r="E18" s="833" t="s">
        <v>303</v>
      </c>
      <c r="F18" s="100">
        <v>1</v>
      </c>
      <c r="G18" s="72">
        <v>4.7</v>
      </c>
      <c r="H18" s="100">
        <v>1</v>
      </c>
      <c r="I18" s="72">
        <v>4.5999999999999996</v>
      </c>
      <c r="J18" s="100">
        <v>3</v>
      </c>
      <c r="K18" s="72">
        <v>8.1</v>
      </c>
      <c r="L18" s="100">
        <v>1</v>
      </c>
      <c r="M18" s="72">
        <v>2.6</v>
      </c>
      <c r="N18" s="835"/>
    </row>
    <row r="19" spans="1:14" ht="28.95" customHeight="1">
      <c r="A19" s="292" t="s">
        <v>77</v>
      </c>
      <c r="B19" s="833" t="s">
        <v>303</v>
      </c>
      <c r="C19" s="833" t="s">
        <v>303</v>
      </c>
      <c r="D19" s="833" t="s">
        <v>303</v>
      </c>
      <c r="E19" s="833" t="s">
        <v>303</v>
      </c>
      <c r="F19" s="100">
        <v>2</v>
      </c>
      <c r="G19" s="72">
        <v>23.3</v>
      </c>
      <c r="H19" s="833" t="s">
        <v>303</v>
      </c>
      <c r="I19" s="833" t="s">
        <v>303</v>
      </c>
      <c r="J19" s="100">
        <v>2</v>
      </c>
      <c r="K19" s="72">
        <v>16.899999999999999</v>
      </c>
      <c r="L19" s="833" t="s">
        <v>303</v>
      </c>
      <c r="M19" s="833" t="s">
        <v>303</v>
      </c>
      <c r="N19" s="835"/>
    </row>
    <row r="20" spans="1:14" ht="28.95" customHeight="1">
      <c r="A20" s="292" t="s">
        <v>1516</v>
      </c>
      <c r="B20" s="833" t="s">
        <v>303</v>
      </c>
      <c r="C20" s="833" t="s">
        <v>303</v>
      </c>
      <c r="D20" s="100">
        <v>1</v>
      </c>
      <c r="E20" s="100">
        <v>6.6</v>
      </c>
      <c r="F20" s="833" t="s">
        <v>303</v>
      </c>
      <c r="G20" s="833" t="s">
        <v>303</v>
      </c>
      <c r="H20" s="833" t="s">
        <v>303</v>
      </c>
      <c r="I20" s="833" t="s">
        <v>303</v>
      </c>
      <c r="J20" s="833" t="s">
        <v>303</v>
      </c>
      <c r="K20" s="833" t="s">
        <v>303</v>
      </c>
      <c r="L20" s="100">
        <v>1</v>
      </c>
      <c r="M20" s="100">
        <v>5.0999999999999996</v>
      </c>
      <c r="N20" s="835"/>
    </row>
    <row r="21" spans="1:14" ht="28.95" customHeight="1">
      <c r="A21" s="292" t="s">
        <v>79</v>
      </c>
      <c r="B21" s="833" t="s">
        <v>303</v>
      </c>
      <c r="C21" s="833" t="s">
        <v>303</v>
      </c>
      <c r="D21" s="833" t="s">
        <v>303</v>
      </c>
      <c r="E21" s="833" t="s">
        <v>303</v>
      </c>
      <c r="F21" s="833" t="s">
        <v>303</v>
      </c>
      <c r="G21" s="833" t="s">
        <v>303</v>
      </c>
      <c r="H21" s="833" t="s">
        <v>303</v>
      </c>
      <c r="I21" s="833" t="s">
        <v>303</v>
      </c>
      <c r="J21" s="833" t="s">
        <v>303</v>
      </c>
      <c r="K21" s="833" t="s">
        <v>303</v>
      </c>
      <c r="L21" s="833" t="s">
        <v>303</v>
      </c>
      <c r="M21" s="833" t="s">
        <v>303</v>
      </c>
      <c r="N21" s="835"/>
    </row>
    <row r="22" spans="1:14" ht="28.95" customHeight="1">
      <c r="A22" s="292" t="s">
        <v>1517</v>
      </c>
      <c r="B22" s="833" t="s">
        <v>303</v>
      </c>
      <c r="C22" s="833" t="s">
        <v>303</v>
      </c>
      <c r="D22" s="833" t="s">
        <v>303</v>
      </c>
      <c r="E22" s="833" t="s">
        <v>303</v>
      </c>
      <c r="F22" s="833" t="s">
        <v>303</v>
      </c>
      <c r="G22" s="833" t="s">
        <v>303</v>
      </c>
      <c r="H22" s="833" t="s">
        <v>303</v>
      </c>
      <c r="I22" s="833" t="s">
        <v>303</v>
      </c>
      <c r="J22" s="833" t="s">
        <v>303</v>
      </c>
      <c r="K22" s="833" t="s">
        <v>303</v>
      </c>
      <c r="L22" s="833" t="s">
        <v>303</v>
      </c>
      <c r="M22" s="833" t="s">
        <v>303</v>
      </c>
      <c r="N22" s="835"/>
    </row>
    <row r="23" spans="1:14" ht="28.95" customHeight="1">
      <c r="A23" s="292" t="s">
        <v>81</v>
      </c>
      <c r="B23" s="833" t="s">
        <v>303</v>
      </c>
      <c r="C23" s="833" t="s">
        <v>303</v>
      </c>
      <c r="D23" s="833" t="s">
        <v>303</v>
      </c>
      <c r="E23" s="833" t="s">
        <v>303</v>
      </c>
      <c r="F23" s="833" t="s">
        <v>303</v>
      </c>
      <c r="G23" s="833" t="s">
        <v>303</v>
      </c>
      <c r="H23" s="833" t="s">
        <v>303</v>
      </c>
      <c r="I23" s="833" t="s">
        <v>303</v>
      </c>
      <c r="J23" s="833" t="s">
        <v>303</v>
      </c>
      <c r="K23" s="833" t="s">
        <v>303</v>
      </c>
      <c r="L23" s="833" t="s">
        <v>303</v>
      </c>
      <c r="M23" s="833" t="s">
        <v>303</v>
      </c>
      <c r="N23" s="835"/>
    </row>
    <row r="24" spans="1:14" ht="28.95" customHeight="1">
      <c r="A24" s="292" t="s">
        <v>82</v>
      </c>
      <c r="B24" s="833" t="s">
        <v>303</v>
      </c>
      <c r="C24" s="833" t="s">
        <v>303</v>
      </c>
      <c r="D24" s="100">
        <v>1</v>
      </c>
      <c r="E24" s="72">
        <v>14.5</v>
      </c>
      <c r="F24" s="833" t="s">
        <v>303</v>
      </c>
      <c r="G24" s="833" t="s">
        <v>303</v>
      </c>
      <c r="H24" s="100">
        <v>1</v>
      </c>
      <c r="I24" s="72">
        <v>8.9</v>
      </c>
      <c r="J24" s="833" t="s">
        <v>303</v>
      </c>
      <c r="K24" s="833" t="s">
        <v>303</v>
      </c>
      <c r="L24" s="100">
        <v>2</v>
      </c>
      <c r="M24" s="72">
        <v>11</v>
      </c>
      <c r="N24" s="836"/>
    </row>
    <row r="25" spans="1:14" ht="28.95" customHeight="1">
      <c r="A25" s="292" t="s">
        <v>83</v>
      </c>
      <c r="B25" s="833" t="s">
        <v>303</v>
      </c>
      <c r="C25" s="833" t="s">
        <v>303</v>
      </c>
      <c r="D25" s="833" t="s">
        <v>303</v>
      </c>
      <c r="E25" s="833" t="s">
        <v>303</v>
      </c>
      <c r="F25" s="100">
        <v>1</v>
      </c>
      <c r="G25" s="72">
        <v>8.1999999999999993</v>
      </c>
      <c r="H25" s="833" t="s">
        <v>303</v>
      </c>
      <c r="I25" s="833" t="s">
        <v>303</v>
      </c>
      <c r="J25" s="100">
        <v>1</v>
      </c>
      <c r="K25" s="72">
        <v>5.3</v>
      </c>
      <c r="L25" s="833" t="s">
        <v>303</v>
      </c>
      <c r="M25" s="833" t="s">
        <v>303</v>
      </c>
      <c r="N25" s="836"/>
    </row>
    <row r="26" spans="1:14" ht="28.95" customHeight="1">
      <c r="A26" s="292" t="s">
        <v>84</v>
      </c>
      <c r="B26" s="833" t="s">
        <v>303</v>
      </c>
      <c r="C26" s="833" t="s">
        <v>303</v>
      </c>
      <c r="D26" s="833" t="s">
        <v>303</v>
      </c>
      <c r="E26" s="833" t="s">
        <v>303</v>
      </c>
      <c r="F26" s="100">
        <v>2</v>
      </c>
      <c r="G26" s="72">
        <v>13.2</v>
      </c>
      <c r="H26" s="100">
        <v>2</v>
      </c>
      <c r="I26" s="72">
        <v>13.4</v>
      </c>
      <c r="J26" s="100">
        <v>2</v>
      </c>
      <c r="K26" s="72">
        <v>10.5</v>
      </c>
      <c r="L26" s="100">
        <v>2</v>
      </c>
      <c r="M26" s="72">
        <v>10.6</v>
      </c>
      <c r="N26" s="836"/>
    </row>
    <row r="27" spans="1:14" ht="28.95" customHeight="1">
      <c r="A27" s="292" t="s">
        <v>85</v>
      </c>
      <c r="B27" s="100">
        <v>2</v>
      </c>
      <c r="C27" s="72">
        <v>5.6</v>
      </c>
      <c r="D27" s="833" t="s">
        <v>303</v>
      </c>
      <c r="E27" s="833" t="s">
        <v>303</v>
      </c>
      <c r="F27" s="833" t="s">
        <v>303</v>
      </c>
      <c r="G27" s="833" t="s">
        <v>303</v>
      </c>
      <c r="H27" s="833" t="s">
        <v>303</v>
      </c>
      <c r="I27" s="833" t="s">
        <v>303</v>
      </c>
      <c r="J27" s="100">
        <v>2</v>
      </c>
      <c r="K27" s="72">
        <v>4.3</v>
      </c>
      <c r="L27" s="833" t="s">
        <v>303</v>
      </c>
      <c r="M27" s="833" t="s">
        <v>303</v>
      </c>
      <c r="N27" s="836"/>
    </row>
    <row r="28" spans="1:14" ht="30" customHeight="1">
      <c r="A28" s="834" t="s">
        <v>94</v>
      </c>
      <c r="B28" s="87">
        <v>16</v>
      </c>
      <c r="C28" s="627">
        <v>2.1</v>
      </c>
      <c r="D28" s="87">
        <v>15</v>
      </c>
      <c r="E28" s="627">
        <v>1.9</v>
      </c>
      <c r="F28" s="828">
        <v>10</v>
      </c>
      <c r="G28" s="626">
        <v>4.5</v>
      </c>
      <c r="H28" s="87">
        <v>7</v>
      </c>
      <c r="I28" s="627">
        <v>3.1</v>
      </c>
      <c r="J28" s="828">
        <v>26</v>
      </c>
      <c r="K28" s="626">
        <v>2.6</v>
      </c>
      <c r="L28" s="87">
        <v>22</v>
      </c>
      <c r="M28" s="627">
        <v>2.2000000000000002</v>
      </c>
    </row>
    <row r="29" spans="1:14" ht="33" customHeight="1">
      <c r="A29" s="1386" t="s">
        <v>1524</v>
      </c>
      <c r="B29" s="1386"/>
      <c r="C29" s="1386"/>
      <c r="D29" s="1386"/>
      <c r="E29" s="1386"/>
      <c r="F29" s="1386"/>
      <c r="G29" s="1386"/>
      <c r="H29" s="1386"/>
      <c r="I29" s="1386"/>
      <c r="J29" s="1386"/>
      <c r="K29" s="1386"/>
      <c r="L29" s="1386"/>
      <c r="M29" s="1386"/>
    </row>
  </sheetData>
  <mergeCells count="13">
    <mergeCell ref="J4:K4"/>
    <mergeCell ref="L4:M4"/>
    <mergeCell ref="A29:M29"/>
    <mergeCell ref="A1:M1"/>
    <mergeCell ref="A2:M2"/>
    <mergeCell ref="A3:A5"/>
    <mergeCell ref="B3:E3"/>
    <mergeCell ref="F3:I3"/>
    <mergeCell ref="J3:M3"/>
    <mergeCell ref="B4:C4"/>
    <mergeCell ref="D4:E4"/>
    <mergeCell ref="F4:G4"/>
    <mergeCell ref="H4:I4"/>
  </mergeCells>
  <printOptions horizontalCentered="1"/>
  <pageMargins left="0.59055118110236227" right="0.59055118110236227" top="0.39370078740157483" bottom="0" header="0" footer="0"/>
  <pageSetup paperSize="9" orientation="portrait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>
  <dimension ref="A1:C16"/>
  <sheetViews>
    <sheetView topLeftCell="A7" zoomScaleNormal="100" workbookViewId="0">
      <selection activeCell="C14" sqref="C14"/>
    </sheetView>
  </sheetViews>
  <sheetFormatPr defaultColWidth="9.109375" defaultRowHeight="15.6"/>
  <cols>
    <col min="1" max="1" width="66.109375" style="758" customWidth="1"/>
    <col min="2" max="3" width="11.109375" style="750" customWidth="1"/>
    <col min="4" max="16384" width="9.109375" style="750"/>
  </cols>
  <sheetData>
    <row r="1" spans="1:3" ht="30" customHeight="1">
      <c r="A1" s="1063" t="s">
        <v>1525</v>
      </c>
      <c r="B1" s="1063"/>
      <c r="C1" s="1063"/>
    </row>
    <row r="2" spans="1:3" ht="16.2">
      <c r="A2" s="760"/>
    </row>
    <row r="3" spans="1:3" ht="27" customHeight="1">
      <c r="A3" s="763" t="s">
        <v>1055</v>
      </c>
      <c r="B3" s="752">
        <v>2019</v>
      </c>
      <c r="C3" s="752">
        <v>2020</v>
      </c>
    </row>
    <row r="4" spans="1:3" ht="36.6" customHeight="1">
      <c r="A4" s="762" t="s">
        <v>1526</v>
      </c>
      <c r="B4" s="837">
        <v>49.25</v>
      </c>
      <c r="C4" s="837">
        <v>97</v>
      </c>
    </row>
    <row r="5" spans="1:3" ht="36.6" customHeight="1">
      <c r="A5" s="762" t="s">
        <v>1527</v>
      </c>
      <c r="B5" s="837">
        <v>44</v>
      </c>
      <c r="C5" s="837">
        <v>57.5</v>
      </c>
    </row>
    <row r="6" spans="1:3" ht="36.6" customHeight="1">
      <c r="A6" s="762" t="s">
        <v>1528</v>
      </c>
      <c r="B6" s="98">
        <v>40</v>
      </c>
      <c r="C6" s="98">
        <v>44</v>
      </c>
    </row>
    <row r="7" spans="1:3" ht="36.6" customHeight="1">
      <c r="A7" s="762" t="s">
        <v>1362</v>
      </c>
      <c r="B7" s="98">
        <v>0.4</v>
      </c>
      <c r="C7" s="98">
        <v>0.4</v>
      </c>
    </row>
    <row r="8" spans="1:3" ht="36.6" customHeight="1">
      <c r="A8" s="661" t="s">
        <v>1529</v>
      </c>
      <c r="B8" s="838" t="s">
        <v>1530</v>
      </c>
      <c r="C8" s="838" t="s">
        <v>1531</v>
      </c>
    </row>
    <row r="9" spans="1:3" ht="36.6" customHeight="1">
      <c r="A9" s="763" t="s">
        <v>1532</v>
      </c>
      <c r="B9" s="839">
        <v>174</v>
      </c>
      <c r="C9" s="839" t="s">
        <v>1533</v>
      </c>
    </row>
    <row r="10" spans="1:3" ht="36.6" customHeight="1">
      <c r="A10" s="763" t="s">
        <v>1534</v>
      </c>
      <c r="B10" s="839">
        <v>163</v>
      </c>
      <c r="C10" s="839" t="s">
        <v>1535</v>
      </c>
    </row>
    <row r="11" spans="1:3" ht="36.6" customHeight="1">
      <c r="A11" s="661" t="s">
        <v>1069</v>
      </c>
      <c r="B11" s="840">
        <v>14.9</v>
      </c>
      <c r="C11" s="840">
        <v>22.5</v>
      </c>
    </row>
    <row r="12" spans="1:3" ht="36.6" customHeight="1">
      <c r="A12" s="762" t="s">
        <v>1086</v>
      </c>
      <c r="B12" s="841">
        <v>8.3000000000000007</v>
      </c>
      <c r="C12" s="841">
        <v>6.8</v>
      </c>
    </row>
    <row r="13" spans="1:3" ht="36.6" customHeight="1">
      <c r="A13" s="842" t="s">
        <v>1087</v>
      </c>
      <c r="B13" s="843">
        <v>296.8</v>
      </c>
      <c r="C13" s="843">
        <v>291.8</v>
      </c>
    </row>
    <row r="14" spans="1:3" ht="36.6" customHeight="1">
      <c r="A14" s="844" t="s">
        <v>1536</v>
      </c>
      <c r="B14" s="98">
        <v>71653</v>
      </c>
      <c r="C14" s="98">
        <v>57923</v>
      </c>
    </row>
    <row r="15" spans="1:3" ht="36.6" customHeight="1">
      <c r="A15" s="845" t="s">
        <v>1259</v>
      </c>
      <c r="B15" s="98">
        <v>7.0000000000000007E-2</v>
      </c>
      <c r="C15" s="98">
        <v>0.06</v>
      </c>
    </row>
    <row r="16" spans="1:3" ht="31.2" customHeight="1">
      <c r="A16" s="1388" t="s">
        <v>1537</v>
      </c>
      <c r="B16" s="1388"/>
      <c r="C16" s="1388"/>
    </row>
  </sheetData>
  <mergeCells count="2">
    <mergeCell ref="A1:C1"/>
    <mergeCell ref="A16:C16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>
  <dimension ref="A1:T54"/>
  <sheetViews>
    <sheetView zoomScaleNormal="100" workbookViewId="0">
      <selection activeCell="A20" sqref="A20"/>
    </sheetView>
  </sheetViews>
  <sheetFormatPr defaultRowHeight="13.2"/>
  <cols>
    <col min="1" max="1" width="25.109375" customWidth="1"/>
    <col min="2" max="2" width="7.6640625" customWidth="1"/>
    <col min="3" max="3" width="8" customWidth="1"/>
    <col min="4" max="4" width="9.33203125" customWidth="1"/>
    <col min="5" max="5" width="8.109375" customWidth="1"/>
    <col min="6" max="7" width="7.88671875" customWidth="1"/>
    <col min="8" max="9" width="8.5546875" customWidth="1"/>
    <col min="12" max="12" width="30.109375" customWidth="1"/>
  </cols>
  <sheetData>
    <row r="1" spans="1:9" ht="15.75" customHeight="1">
      <c r="A1" s="988" t="s">
        <v>1538</v>
      </c>
      <c r="B1" s="988"/>
      <c r="C1" s="988"/>
      <c r="D1" s="988"/>
      <c r="E1" s="988"/>
      <c r="F1" s="988"/>
      <c r="G1" s="988"/>
      <c r="H1" s="988"/>
      <c r="I1" s="988"/>
    </row>
    <row r="2" spans="1:9" ht="14.4">
      <c r="A2" s="988" t="s">
        <v>1539</v>
      </c>
      <c r="B2" s="988"/>
      <c r="C2" s="988"/>
      <c r="D2" s="988"/>
      <c r="E2" s="988"/>
      <c r="F2" s="988"/>
      <c r="G2" s="988"/>
      <c r="H2" s="988"/>
      <c r="I2" s="988"/>
    </row>
    <row r="3" spans="1:9" ht="15.6" customHeight="1">
      <c r="A3" s="1389" t="s">
        <v>1540</v>
      </c>
      <c r="B3" s="1390"/>
      <c r="C3" s="1390"/>
      <c r="D3" s="1390"/>
      <c r="E3" s="1390"/>
      <c r="F3" s="1390"/>
      <c r="G3" s="1390"/>
      <c r="H3" s="1390"/>
      <c r="I3" s="1390"/>
    </row>
    <row r="4" spans="1:9" s="105" customFormat="1" ht="21" customHeight="1">
      <c r="A4" s="1111" t="s">
        <v>717</v>
      </c>
      <c r="B4" s="1111" t="s">
        <v>1541</v>
      </c>
      <c r="C4" s="1111"/>
      <c r="D4" s="1111"/>
      <c r="E4" s="1111"/>
      <c r="F4" s="1111" t="s">
        <v>1542</v>
      </c>
      <c r="G4" s="1111"/>
      <c r="H4" s="1111"/>
      <c r="I4" s="1111"/>
    </row>
    <row r="5" spans="1:9" s="105" customFormat="1" ht="30.75" customHeight="1">
      <c r="A5" s="1111"/>
      <c r="B5" s="1230" t="s">
        <v>764</v>
      </c>
      <c r="C5" s="1231"/>
      <c r="D5" s="1134" t="s">
        <v>1543</v>
      </c>
      <c r="E5" s="1391"/>
      <c r="F5" s="1230" t="s">
        <v>764</v>
      </c>
      <c r="G5" s="1231"/>
      <c r="H5" s="1134" t="s">
        <v>1543</v>
      </c>
      <c r="I5" s="1391"/>
    </row>
    <row r="6" spans="1:9" s="105" customFormat="1" ht="16.5" customHeight="1">
      <c r="A6" s="1111"/>
      <c r="B6" s="846">
        <v>2019</v>
      </c>
      <c r="C6" s="846">
        <v>2020</v>
      </c>
      <c r="D6" s="846">
        <v>2019</v>
      </c>
      <c r="E6" s="846">
        <v>2020</v>
      </c>
      <c r="F6" s="846">
        <v>2019</v>
      </c>
      <c r="G6" s="846">
        <v>2020</v>
      </c>
      <c r="H6" s="846">
        <v>2019</v>
      </c>
      <c r="I6" s="846">
        <v>2020</v>
      </c>
    </row>
    <row r="7" spans="1:9" ht="27" customHeight="1">
      <c r="A7" s="82" t="s">
        <v>1544</v>
      </c>
      <c r="B7" s="612">
        <v>201866</v>
      </c>
      <c r="C7" s="612">
        <v>214832</v>
      </c>
      <c r="D7" s="593">
        <v>20142.5</v>
      </c>
      <c r="E7" s="593">
        <f>C7/1012512*100000</f>
        <v>21217.723839322396</v>
      </c>
      <c r="F7" s="612">
        <v>128780</v>
      </c>
      <c r="G7" s="612">
        <v>101658</v>
      </c>
      <c r="H7" s="593">
        <v>65464.9</v>
      </c>
      <c r="I7" s="593">
        <f>G7/199534*100000</f>
        <v>50947.708160012829</v>
      </c>
    </row>
    <row r="8" spans="1:9" ht="18.75" customHeight="1">
      <c r="A8" s="77" t="s">
        <v>1545</v>
      </c>
      <c r="B8" s="585">
        <v>29552</v>
      </c>
      <c r="C8" s="585">
        <v>31128</v>
      </c>
      <c r="D8" s="596">
        <v>2948.8</v>
      </c>
      <c r="E8" s="596">
        <f>C8/1012512*100000</f>
        <v>3074.3339338200435</v>
      </c>
      <c r="F8" s="585">
        <v>16320</v>
      </c>
      <c r="G8" s="585">
        <v>10530</v>
      </c>
      <c r="H8" s="585">
        <v>8296.2000000000007</v>
      </c>
      <c r="I8" s="585">
        <f>G8/199534*100000</f>
        <v>5277.2960999127972</v>
      </c>
    </row>
    <row r="9" spans="1:9" ht="18" customHeight="1">
      <c r="A9" s="77" t="s">
        <v>1546</v>
      </c>
      <c r="B9" s="586" t="s">
        <v>303</v>
      </c>
      <c r="C9" s="586" t="s">
        <v>303</v>
      </c>
      <c r="D9" s="586" t="s">
        <v>303</v>
      </c>
      <c r="E9" s="586" t="s">
        <v>303</v>
      </c>
      <c r="F9" s="586" t="s">
        <v>303</v>
      </c>
      <c r="G9" s="586" t="s">
        <v>303</v>
      </c>
      <c r="H9" s="586" t="s">
        <v>303</v>
      </c>
      <c r="I9" s="586" t="s">
        <v>303</v>
      </c>
    </row>
    <row r="10" spans="1:9" ht="17.100000000000001" customHeight="1">
      <c r="A10" s="77" t="s">
        <v>1547</v>
      </c>
      <c r="B10" s="586" t="s">
        <v>303</v>
      </c>
      <c r="C10" s="586" t="s">
        <v>303</v>
      </c>
      <c r="D10" s="586" t="s">
        <v>303</v>
      </c>
      <c r="E10" s="586" t="s">
        <v>303</v>
      </c>
      <c r="F10" s="586" t="s">
        <v>303</v>
      </c>
      <c r="G10" s="586" t="s">
        <v>303</v>
      </c>
      <c r="H10" s="586" t="s">
        <v>303</v>
      </c>
      <c r="I10" s="586" t="s">
        <v>303</v>
      </c>
    </row>
    <row r="11" spans="1:9" ht="49.2" customHeight="1">
      <c r="A11" s="77" t="s">
        <v>1548</v>
      </c>
      <c r="B11" s="586" t="s">
        <v>303</v>
      </c>
      <c r="C11" s="586" t="s">
        <v>303</v>
      </c>
      <c r="D11" s="586" t="s">
        <v>303</v>
      </c>
      <c r="E11" s="586" t="s">
        <v>303</v>
      </c>
      <c r="F11" s="586" t="s">
        <v>303</v>
      </c>
      <c r="G11" s="586" t="s">
        <v>303</v>
      </c>
      <c r="H11" s="586" t="s">
        <v>303</v>
      </c>
      <c r="I11" s="586" t="s">
        <v>303</v>
      </c>
    </row>
    <row r="12" spans="1:9" ht="17.100000000000001" customHeight="1">
      <c r="A12" s="77" t="s">
        <v>1549</v>
      </c>
      <c r="B12" s="586" t="s">
        <v>303</v>
      </c>
      <c r="C12" s="586" t="s">
        <v>303</v>
      </c>
      <c r="D12" s="586" t="s">
        <v>303</v>
      </c>
      <c r="E12" s="586" t="s">
        <v>303</v>
      </c>
      <c r="F12" s="586" t="s">
        <v>303</v>
      </c>
      <c r="G12" s="586" t="s">
        <v>303</v>
      </c>
      <c r="H12" s="586" t="s">
        <v>303</v>
      </c>
      <c r="I12" s="586" t="s">
        <v>303</v>
      </c>
    </row>
    <row r="13" spans="1:9" ht="33" customHeight="1">
      <c r="A13" s="77" t="s">
        <v>1550</v>
      </c>
      <c r="B13" s="586" t="s">
        <v>303</v>
      </c>
      <c r="C13" s="586" t="s">
        <v>303</v>
      </c>
      <c r="D13" s="586" t="s">
        <v>303</v>
      </c>
      <c r="E13" s="586" t="s">
        <v>303</v>
      </c>
      <c r="F13" s="586" t="s">
        <v>303</v>
      </c>
      <c r="G13" s="586" t="s">
        <v>303</v>
      </c>
      <c r="H13" s="586" t="s">
        <v>303</v>
      </c>
      <c r="I13" s="586" t="s">
        <v>303</v>
      </c>
    </row>
    <row r="14" spans="1:9" ht="20.399999999999999" customHeight="1">
      <c r="A14" s="82" t="s">
        <v>1551</v>
      </c>
      <c r="B14" s="612">
        <v>4982</v>
      </c>
      <c r="C14" s="612">
        <v>2450</v>
      </c>
      <c r="D14" s="593">
        <v>497.1</v>
      </c>
      <c r="E14" s="593">
        <f>C14*100000/1012512</f>
        <v>241.97244082045447</v>
      </c>
      <c r="F14" s="612">
        <v>3472</v>
      </c>
      <c r="G14" s="612">
        <v>1781</v>
      </c>
      <c r="H14" s="593">
        <v>1765</v>
      </c>
      <c r="I14" s="593">
        <f>G14/199534*100000</f>
        <v>892.5797107259915</v>
      </c>
    </row>
    <row r="15" spans="1:9" ht="15.6" customHeight="1">
      <c r="A15" s="77" t="s">
        <v>1552</v>
      </c>
      <c r="B15" s="585">
        <v>411</v>
      </c>
      <c r="C15" s="585">
        <v>297</v>
      </c>
      <c r="D15" s="596">
        <v>41</v>
      </c>
      <c r="E15" s="596">
        <f>C15/1012512*100000</f>
        <v>29.332985683132641</v>
      </c>
      <c r="F15" s="585">
        <v>224</v>
      </c>
      <c r="G15" s="585">
        <v>193</v>
      </c>
      <c r="H15" s="585">
        <v>113.9</v>
      </c>
      <c r="I15" s="596">
        <f>G15/199534*100000</f>
        <v>96.725370112361801</v>
      </c>
    </row>
    <row r="16" spans="1:9" ht="17.100000000000001" customHeight="1">
      <c r="A16" s="77" t="s">
        <v>1553</v>
      </c>
      <c r="B16" s="586">
        <v>48</v>
      </c>
      <c r="C16" s="586">
        <v>17</v>
      </c>
      <c r="D16" s="599">
        <v>4.8</v>
      </c>
      <c r="E16" s="599">
        <f>C16/1012512*100000</f>
        <v>1.678992446509276</v>
      </c>
      <c r="F16" s="586">
        <v>26</v>
      </c>
      <c r="G16" s="586">
        <v>11</v>
      </c>
      <c r="H16" s="586">
        <v>13.2</v>
      </c>
      <c r="I16" s="599">
        <f>G16/199534*100000</f>
        <v>5.5128449286838332</v>
      </c>
    </row>
    <row r="17" spans="1:20" ht="17.100000000000001" customHeight="1">
      <c r="A17" s="77" t="s">
        <v>1554</v>
      </c>
      <c r="B17" s="586">
        <v>18</v>
      </c>
      <c r="C17" s="586">
        <v>5</v>
      </c>
      <c r="D17" s="599">
        <v>1.8</v>
      </c>
      <c r="E17" s="599">
        <f>C17*100000/1012512</f>
        <v>0.49382130779684585</v>
      </c>
      <c r="F17" s="586">
        <v>11</v>
      </c>
      <c r="G17" s="586">
        <v>3</v>
      </c>
      <c r="H17" s="586">
        <v>5.6</v>
      </c>
      <c r="I17" s="599">
        <f>G17/199534*100000</f>
        <v>1.5035031623683182</v>
      </c>
    </row>
    <row r="18" spans="1:20" ht="17.100000000000001" customHeight="1">
      <c r="A18" s="77" t="s">
        <v>1555</v>
      </c>
      <c r="B18" s="586">
        <v>337</v>
      </c>
      <c r="C18" s="586">
        <v>262</v>
      </c>
      <c r="D18" s="599">
        <v>33.6</v>
      </c>
      <c r="E18" s="599">
        <f>C18/1012512*100000</f>
        <v>25.876236528554724</v>
      </c>
      <c r="F18" s="586">
        <v>185</v>
      </c>
      <c r="G18" s="586">
        <v>173</v>
      </c>
      <c r="H18" s="586">
        <v>94</v>
      </c>
      <c r="I18" s="599">
        <f>G18/199534*100000</f>
        <v>86.702015696573014</v>
      </c>
    </row>
    <row r="19" spans="1:20" ht="17.100000000000001" customHeight="1">
      <c r="A19" s="77" t="s">
        <v>1556</v>
      </c>
      <c r="B19" s="586">
        <v>8</v>
      </c>
      <c r="C19" s="586" t="s">
        <v>303</v>
      </c>
      <c r="D19" s="599">
        <v>0.8</v>
      </c>
      <c r="E19" s="586" t="s">
        <v>303</v>
      </c>
      <c r="F19" s="585">
        <v>2</v>
      </c>
      <c r="G19" s="586" t="s">
        <v>303</v>
      </c>
      <c r="H19" s="585">
        <v>1</v>
      </c>
      <c r="I19" s="586" t="s">
        <v>303</v>
      </c>
    </row>
    <row r="20" spans="1:20" ht="17.100000000000001" customHeight="1">
      <c r="A20" s="77" t="s">
        <v>1557</v>
      </c>
      <c r="B20" s="585">
        <v>17</v>
      </c>
      <c r="C20" s="586" t="s">
        <v>303</v>
      </c>
      <c r="D20" s="596">
        <v>1.7</v>
      </c>
      <c r="E20" s="586" t="s">
        <v>303</v>
      </c>
      <c r="F20" s="585">
        <v>9</v>
      </c>
      <c r="G20" s="586" t="s">
        <v>303</v>
      </c>
      <c r="H20" s="585">
        <v>4.5999999999999996</v>
      </c>
      <c r="I20" s="586" t="s">
        <v>303</v>
      </c>
    </row>
    <row r="21" spans="1:20" ht="31.2" customHeight="1">
      <c r="A21" s="77" t="s">
        <v>1558</v>
      </c>
      <c r="B21" s="586">
        <v>17</v>
      </c>
      <c r="C21" s="586" t="s">
        <v>303</v>
      </c>
      <c r="D21" s="599">
        <v>1.7</v>
      </c>
      <c r="E21" s="586" t="s">
        <v>303</v>
      </c>
      <c r="F21" s="586">
        <v>9</v>
      </c>
      <c r="G21" s="586" t="s">
        <v>303</v>
      </c>
      <c r="H21" s="586">
        <v>4.5999999999999996</v>
      </c>
      <c r="I21" s="586" t="s">
        <v>303</v>
      </c>
    </row>
    <row r="22" spans="1:20" ht="19.95" customHeight="1">
      <c r="A22" s="269" t="s">
        <v>1559</v>
      </c>
      <c r="B22" s="586">
        <v>10</v>
      </c>
      <c r="C22" s="586" t="s">
        <v>303</v>
      </c>
      <c r="D22" s="599">
        <v>1</v>
      </c>
      <c r="E22" s="586" t="s">
        <v>303</v>
      </c>
      <c r="F22" s="586">
        <v>7</v>
      </c>
      <c r="G22" s="586" t="s">
        <v>303</v>
      </c>
      <c r="H22" s="599">
        <v>3.6</v>
      </c>
      <c r="I22" s="586" t="s">
        <v>303</v>
      </c>
    </row>
    <row r="23" spans="1:20" ht="30.6" customHeight="1">
      <c r="A23" s="269" t="s">
        <v>1560</v>
      </c>
      <c r="B23" s="586">
        <v>7</v>
      </c>
      <c r="C23" s="586" t="s">
        <v>303</v>
      </c>
      <c r="D23" s="599">
        <v>0.7</v>
      </c>
      <c r="E23" s="586" t="s">
        <v>303</v>
      </c>
      <c r="F23" s="586">
        <v>2</v>
      </c>
      <c r="G23" s="586" t="s">
        <v>303</v>
      </c>
      <c r="H23" s="599">
        <v>1</v>
      </c>
      <c r="I23" s="586" t="s">
        <v>303</v>
      </c>
    </row>
    <row r="24" spans="1:20" ht="22.2" customHeight="1">
      <c r="A24" s="77" t="s">
        <v>1561</v>
      </c>
      <c r="B24" s="586" t="s">
        <v>303</v>
      </c>
      <c r="C24" s="586" t="s">
        <v>303</v>
      </c>
      <c r="D24" s="586" t="s">
        <v>303</v>
      </c>
      <c r="E24" s="586" t="s">
        <v>303</v>
      </c>
      <c r="F24" s="586" t="s">
        <v>303</v>
      </c>
      <c r="G24" s="586" t="s">
        <v>303</v>
      </c>
      <c r="H24" s="586" t="s">
        <v>303</v>
      </c>
      <c r="I24" s="586" t="s">
        <v>303</v>
      </c>
    </row>
    <row r="25" spans="1:20" ht="22.2" customHeight="1">
      <c r="A25" s="77" t="s">
        <v>1562</v>
      </c>
      <c r="B25" s="586" t="s">
        <v>303</v>
      </c>
      <c r="C25" s="586" t="s">
        <v>303</v>
      </c>
      <c r="D25" s="586" t="s">
        <v>303</v>
      </c>
      <c r="E25" s="586" t="s">
        <v>303</v>
      </c>
      <c r="F25" s="586" t="s">
        <v>303</v>
      </c>
      <c r="G25" s="586" t="s">
        <v>303</v>
      </c>
      <c r="H25" s="586" t="s">
        <v>303</v>
      </c>
      <c r="I25" s="586" t="s">
        <v>303</v>
      </c>
    </row>
    <row r="26" spans="1:20" ht="20.399999999999999" customHeight="1">
      <c r="A26" s="82" t="s">
        <v>1563</v>
      </c>
      <c r="B26" s="612">
        <v>4554</v>
      </c>
      <c r="C26" s="612">
        <v>2153</v>
      </c>
      <c r="D26" s="596">
        <v>454.4</v>
      </c>
      <c r="E26" s="596">
        <f t="shared" ref="E26:E34" si="0">C26/1012512*100000</f>
        <v>212.63945513732182</v>
      </c>
      <c r="F26" s="612">
        <v>3239</v>
      </c>
      <c r="G26" s="612">
        <v>1588</v>
      </c>
      <c r="H26" s="612">
        <v>1646.5</v>
      </c>
      <c r="I26" s="593">
        <f>G26/199534*100000</f>
        <v>795.8543406136298</v>
      </c>
    </row>
    <row r="27" spans="1:20" ht="17.100000000000001" customHeight="1">
      <c r="A27" s="77" t="s">
        <v>1564</v>
      </c>
      <c r="B27" s="585">
        <v>3137</v>
      </c>
      <c r="C27" s="585">
        <v>1324</v>
      </c>
      <c r="D27" s="596">
        <v>313</v>
      </c>
      <c r="E27" s="596">
        <f t="shared" si="0"/>
        <v>130.76388230460478</v>
      </c>
      <c r="F27" s="585">
        <v>2590</v>
      </c>
      <c r="G27" s="585">
        <v>1148</v>
      </c>
      <c r="H27" s="585">
        <v>1316.6</v>
      </c>
      <c r="I27" s="596">
        <f>G27/199534*100000</f>
        <v>575.34054346627647</v>
      </c>
    </row>
    <row r="28" spans="1:20" ht="34.950000000000003" customHeight="1">
      <c r="A28" s="77" t="s">
        <v>1565</v>
      </c>
      <c r="B28" s="847">
        <v>563</v>
      </c>
      <c r="C28" s="847">
        <v>229</v>
      </c>
      <c r="D28" s="596">
        <v>56.2</v>
      </c>
      <c r="E28" s="596">
        <f t="shared" si="0"/>
        <v>22.617015897095541</v>
      </c>
      <c r="F28" s="847">
        <v>328</v>
      </c>
      <c r="G28" s="847">
        <v>147</v>
      </c>
      <c r="H28" s="585">
        <v>166.7</v>
      </c>
      <c r="I28" s="596">
        <f>G28/199534*100000</f>
        <v>73.67165495604759</v>
      </c>
    </row>
    <row r="29" spans="1:20" ht="34.950000000000003" customHeight="1">
      <c r="A29" s="269" t="s">
        <v>1566</v>
      </c>
      <c r="B29" s="586">
        <v>126</v>
      </c>
      <c r="C29" s="586">
        <v>55</v>
      </c>
      <c r="D29" s="599">
        <v>12.6</v>
      </c>
      <c r="E29" s="599">
        <f t="shared" si="0"/>
        <v>5.4320343857653048</v>
      </c>
      <c r="F29" s="586">
        <v>92</v>
      </c>
      <c r="G29" s="586">
        <v>35</v>
      </c>
      <c r="H29" s="586">
        <v>46.8</v>
      </c>
      <c r="I29" s="599">
        <f>G29/199534*100000</f>
        <v>17.540870227630379</v>
      </c>
    </row>
    <row r="30" spans="1:20" ht="34.950000000000003" customHeight="1">
      <c r="A30" s="269" t="s">
        <v>1567</v>
      </c>
      <c r="B30" s="586" t="s">
        <v>303</v>
      </c>
      <c r="C30" s="586">
        <v>2</v>
      </c>
      <c r="D30" s="599" t="s">
        <v>303</v>
      </c>
      <c r="E30" s="599">
        <f t="shared" si="0"/>
        <v>0.19752852311873834</v>
      </c>
      <c r="F30" s="586" t="s">
        <v>303</v>
      </c>
      <c r="G30" s="586" t="s">
        <v>303</v>
      </c>
      <c r="H30" s="586" t="s">
        <v>303</v>
      </c>
      <c r="I30" s="586" t="s">
        <v>303</v>
      </c>
    </row>
    <row r="31" spans="1:20" ht="34.950000000000003" customHeight="1">
      <c r="A31" s="77" t="s">
        <v>1568</v>
      </c>
      <c r="B31" s="585">
        <v>2570</v>
      </c>
      <c r="C31" s="585">
        <v>1092</v>
      </c>
      <c r="D31" s="596">
        <v>256.39999999999998</v>
      </c>
      <c r="E31" s="596">
        <f t="shared" si="0"/>
        <v>107.85057362283113</v>
      </c>
      <c r="F31" s="585">
        <v>2259</v>
      </c>
      <c r="G31" s="585">
        <v>1001</v>
      </c>
      <c r="H31" s="585">
        <v>1148.4000000000001</v>
      </c>
      <c r="I31" s="596">
        <f>G31/199534*100000</f>
        <v>501.66888851022884</v>
      </c>
    </row>
    <row r="32" spans="1:20" ht="22.2" customHeight="1">
      <c r="A32" s="269" t="s">
        <v>1569</v>
      </c>
      <c r="B32" s="586">
        <v>1448</v>
      </c>
      <c r="C32" s="586">
        <v>488</v>
      </c>
      <c r="D32" s="599">
        <v>144.5</v>
      </c>
      <c r="E32" s="599">
        <f t="shared" si="0"/>
        <v>48.19695964097216</v>
      </c>
      <c r="F32" s="586">
        <v>1302</v>
      </c>
      <c r="G32" s="586">
        <v>452</v>
      </c>
      <c r="H32" s="586">
        <v>661.9</v>
      </c>
      <c r="I32" s="599">
        <f>G32/199534*100000</f>
        <v>226.52780979682663</v>
      </c>
      <c r="L32" s="848"/>
      <c r="M32" s="849"/>
      <c r="N32" s="849"/>
      <c r="O32" s="850"/>
      <c r="P32" s="850"/>
      <c r="Q32" s="849"/>
      <c r="R32" s="849"/>
      <c r="S32" s="850"/>
      <c r="T32" s="850"/>
    </row>
    <row r="33" spans="1:20" ht="22.2" customHeight="1">
      <c r="A33" s="269" t="s">
        <v>1570</v>
      </c>
      <c r="B33" s="586">
        <v>1023</v>
      </c>
      <c r="C33" s="586">
        <v>567</v>
      </c>
      <c r="D33" s="599">
        <v>102.1</v>
      </c>
      <c r="E33" s="599">
        <f t="shared" si="0"/>
        <v>55.99933630416232</v>
      </c>
      <c r="F33" s="586">
        <v>882</v>
      </c>
      <c r="G33" s="586">
        <v>518</v>
      </c>
      <c r="H33" s="586">
        <v>448.4</v>
      </c>
      <c r="I33" s="599">
        <f>G33/199534*100000</f>
        <v>259.60487936892963</v>
      </c>
      <c r="L33" s="619"/>
      <c r="M33" s="723"/>
      <c r="N33" s="723"/>
      <c r="O33" s="850"/>
      <c r="P33" s="850"/>
      <c r="Q33" s="723"/>
      <c r="R33" s="723"/>
      <c r="S33" s="849"/>
      <c r="T33" s="850"/>
    </row>
    <row r="34" spans="1:20" ht="30" customHeight="1">
      <c r="A34" s="77" t="s">
        <v>1571</v>
      </c>
      <c r="B34" s="585">
        <v>1417</v>
      </c>
      <c r="C34" s="585">
        <v>829</v>
      </c>
      <c r="D34" s="596">
        <v>141.4</v>
      </c>
      <c r="E34" s="596">
        <f t="shared" si="0"/>
        <v>81.875572832717054</v>
      </c>
      <c r="F34" s="585">
        <v>649</v>
      </c>
      <c r="G34" s="585">
        <v>440</v>
      </c>
      <c r="H34" s="585">
        <v>329.9</v>
      </c>
      <c r="I34" s="596">
        <f>G34/199534*100000</f>
        <v>220.51379714735333</v>
      </c>
      <c r="L34" s="848"/>
      <c r="M34" s="849"/>
      <c r="N34" s="849"/>
      <c r="O34" s="850"/>
      <c r="P34" s="850"/>
      <c r="Q34" s="849"/>
      <c r="R34" s="849"/>
      <c r="S34" s="849"/>
      <c r="T34" s="850"/>
    </row>
    <row r="35" spans="1:20" ht="17.100000000000001" customHeight="1">
      <c r="B35" s="587"/>
      <c r="C35" s="587"/>
      <c r="D35" s="587"/>
      <c r="E35" s="587"/>
      <c r="F35" s="587"/>
      <c r="G35" s="587"/>
      <c r="H35" s="587"/>
      <c r="I35" s="587"/>
    </row>
    <row r="36" spans="1:20" ht="17.100000000000001" customHeight="1"/>
    <row r="37" spans="1:20" ht="17.100000000000001" customHeight="1"/>
    <row r="38" spans="1:20" ht="17.100000000000001" customHeight="1"/>
    <row r="39" spans="1:20" ht="17.100000000000001" customHeight="1"/>
    <row r="40" spans="1:20" ht="17.100000000000001" customHeight="1"/>
    <row r="41" spans="1:20" ht="17.100000000000001" customHeight="1"/>
    <row r="42" spans="1:20" ht="17.100000000000001" customHeight="1"/>
    <row r="43" spans="1:20" ht="17.100000000000001" customHeight="1"/>
    <row r="44" spans="1:20" ht="17.100000000000001" customHeight="1"/>
    <row r="45" spans="1:20" ht="17.100000000000001" customHeight="1"/>
    <row r="46" spans="1:20" ht="17.100000000000001" customHeight="1"/>
    <row r="47" spans="1:20" ht="17.100000000000001" customHeight="1"/>
    <row r="48" spans="1:20" ht="17.100000000000001" customHeight="1"/>
    <row r="49" ht="17.100000000000001" customHeight="1"/>
    <row r="50" ht="17.100000000000001" customHeight="1"/>
    <row r="51" ht="17.100000000000001" customHeight="1"/>
    <row r="52" ht="17.100000000000001" customHeight="1"/>
    <row r="53" ht="17.100000000000001" customHeight="1"/>
    <row r="54" ht="17.100000000000001" customHeight="1"/>
  </sheetData>
  <mergeCells count="10">
    <mergeCell ref="A1:I1"/>
    <mergeCell ref="A2:I2"/>
    <mergeCell ref="A3:I3"/>
    <mergeCell ref="A4:A6"/>
    <mergeCell ref="B4:E4"/>
    <mergeCell ref="F4:I4"/>
    <mergeCell ref="B5:C5"/>
    <mergeCell ref="D5:E5"/>
    <mergeCell ref="F5:G5"/>
    <mergeCell ref="H5:I5"/>
  </mergeCells>
  <printOptions horizontalCentered="1"/>
  <pageMargins left="0.59055118110236227" right="0.59055118110236227" top="0.39370078740157483" bottom="0.78740157480314965" header="0" footer="0"/>
  <pageSetup paperSize="9" orientation="portrait" r:id="rId1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>
  <dimension ref="A1:I58"/>
  <sheetViews>
    <sheetView zoomScaleNormal="100" workbookViewId="0">
      <selection activeCell="A20" sqref="A20"/>
    </sheetView>
  </sheetViews>
  <sheetFormatPr defaultRowHeight="13.2"/>
  <cols>
    <col min="1" max="1" width="35.6640625" customWidth="1"/>
    <col min="2" max="8" width="6.6640625" customWidth="1"/>
    <col min="9" max="9" width="6.6640625" style="633" customWidth="1"/>
  </cols>
  <sheetData>
    <row r="1" spans="1:9" ht="15.75" customHeight="1">
      <c r="A1" s="988" t="s">
        <v>1538</v>
      </c>
      <c r="B1" s="988"/>
      <c r="C1" s="988"/>
      <c r="D1" s="988"/>
      <c r="E1" s="988"/>
      <c r="F1" s="988"/>
      <c r="G1" s="988"/>
      <c r="H1" s="988"/>
      <c r="I1" s="988"/>
    </row>
    <row r="2" spans="1:9" ht="14.4">
      <c r="A2" s="988" t="s">
        <v>1539</v>
      </c>
      <c r="B2" s="988"/>
      <c r="C2" s="988"/>
      <c r="D2" s="988"/>
      <c r="E2" s="988"/>
      <c r="F2" s="988"/>
      <c r="G2" s="988"/>
      <c r="H2" s="988"/>
      <c r="I2" s="988"/>
    </row>
    <row r="3" spans="1:9" ht="15.6">
      <c r="A3" s="851"/>
      <c r="B3" s="851"/>
      <c r="C3" s="851"/>
      <c r="D3" s="851"/>
      <c r="E3" s="851"/>
      <c r="F3" s="851"/>
      <c r="G3" s="851"/>
      <c r="H3" s="1284" t="s">
        <v>129</v>
      </c>
      <c r="I3" s="1284"/>
    </row>
    <row r="4" spans="1:9" s="105" customFormat="1" ht="30" customHeight="1">
      <c r="A4" s="1111" t="s">
        <v>717</v>
      </c>
      <c r="B4" s="1111" t="s">
        <v>1541</v>
      </c>
      <c r="C4" s="1111"/>
      <c r="D4" s="1111"/>
      <c r="E4" s="1111"/>
      <c r="F4" s="1111" t="s">
        <v>1542</v>
      </c>
      <c r="G4" s="1111"/>
      <c r="H4" s="1111"/>
      <c r="I4" s="1111"/>
    </row>
    <row r="5" spans="1:9" s="105" customFormat="1" ht="27.75" customHeight="1">
      <c r="A5" s="1111"/>
      <c r="B5" s="1230" t="s">
        <v>764</v>
      </c>
      <c r="C5" s="1231"/>
      <c r="D5" s="1134" t="s">
        <v>1543</v>
      </c>
      <c r="E5" s="1391"/>
      <c r="F5" s="1230" t="s">
        <v>764</v>
      </c>
      <c r="G5" s="1231"/>
      <c r="H5" s="1134" t="s">
        <v>1543</v>
      </c>
      <c r="I5" s="1391"/>
    </row>
    <row r="6" spans="1:9" s="105" customFormat="1" ht="16.5" customHeight="1">
      <c r="A6" s="1023"/>
      <c r="B6" s="852">
        <v>2019</v>
      </c>
      <c r="C6" s="852">
        <v>2020</v>
      </c>
      <c r="D6" s="852">
        <v>2019</v>
      </c>
      <c r="E6" s="852">
        <v>2020</v>
      </c>
      <c r="F6" s="852">
        <v>2019</v>
      </c>
      <c r="G6" s="852">
        <v>2020</v>
      </c>
      <c r="H6" s="852">
        <v>2019</v>
      </c>
      <c r="I6" s="852">
        <v>2020</v>
      </c>
    </row>
    <row r="7" spans="1:9" ht="21" customHeight="1">
      <c r="A7" s="82" t="s">
        <v>1572</v>
      </c>
      <c r="B7" s="612">
        <v>555</v>
      </c>
      <c r="C7" s="612">
        <v>308</v>
      </c>
      <c r="D7" s="593">
        <v>55.4</v>
      </c>
      <c r="E7" s="593">
        <f t="shared" ref="E7:E16" si="0">C7/1012512*100000</f>
        <v>30.419392560285708</v>
      </c>
      <c r="F7" s="853">
        <v>23</v>
      </c>
      <c r="G7" s="853">
        <v>6</v>
      </c>
      <c r="H7" s="612">
        <v>11.7</v>
      </c>
      <c r="I7" s="593">
        <f>G7/199534*100000</f>
        <v>3.0070063247366363</v>
      </c>
    </row>
    <row r="8" spans="1:9" ht="21" customHeight="1">
      <c r="A8" s="854" t="s">
        <v>1573</v>
      </c>
      <c r="B8" s="585">
        <v>80</v>
      </c>
      <c r="C8" s="855">
        <v>29</v>
      </c>
      <c r="D8" s="596">
        <v>8</v>
      </c>
      <c r="E8" s="596">
        <f t="shared" si="0"/>
        <v>2.8641635852217058</v>
      </c>
      <c r="F8" s="855">
        <v>22</v>
      </c>
      <c r="G8" s="855">
        <v>5</v>
      </c>
      <c r="H8" s="585">
        <v>11.2</v>
      </c>
      <c r="I8" s="596">
        <f>G8/199534*100000</f>
        <v>2.5058386039471969</v>
      </c>
    </row>
    <row r="9" spans="1:9" ht="21" customHeight="1">
      <c r="A9" s="292" t="s">
        <v>1574</v>
      </c>
      <c r="B9" s="585">
        <v>40</v>
      </c>
      <c r="C9" s="855">
        <v>18</v>
      </c>
      <c r="D9" s="596">
        <v>4</v>
      </c>
      <c r="E9" s="596">
        <f t="shared" si="0"/>
        <v>1.7777567080686452</v>
      </c>
      <c r="F9" s="855">
        <v>22</v>
      </c>
      <c r="G9" s="855">
        <v>5</v>
      </c>
      <c r="H9" s="585">
        <v>11.2</v>
      </c>
      <c r="I9" s="596">
        <f>G9/199534*100000</f>
        <v>2.5058386039471969</v>
      </c>
    </row>
    <row r="10" spans="1:9" ht="21" customHeight="1">
      <c r="A10" s="292" t="s">
        <v>1575</v>
      </c>
      <c r="B10" s="585">
        <v>5</v>
      </c>
      <c r="C10" s="585">
        <v>4</v>
      </c>
      <c r="D10" s="596">
        <v>0.5</v>
      </c>
      <c r="E10" s="596">
        <f t="shared" si="0"/>
        <v>0.39505704623747667</v>
      </c>
      <c r="F10" s="586" t="s">
        <v>303</v>
      </c>
      <c r="G10" s="586" t="s">
        <v>303</v>
      </c>
      <c r="H10" s="586" t="s">
        <v>303</v>
      </c>
      <c r="I10" s="586" t="s">
        <v>303</v>
      </c>
    </row>
    <row r="11" spans="1:9" ht="21" customHeight="1">
      <c r="A11" s="292" t="s">
        <v>1576</v>
      </c>
      <c r="B11" s="585">
        <v>19</v>
      </c>
      <c r="C11" s="585">
        <v>6</v>
      </c>
      <c r="D11" s="596">
        <v>1.9</v>
      </c>
      <c r="E11" s="596">
        <f t="shared" si="0"/>
        <v>0.59258556935621509</v>
      </c>
      <c r="F11" s="586" t="s">
        <v>303</v>
      </c>
      <c r="G11" s="586" t="s">
        <v>303</v>
      </c>
      <c r="H11" s="586" t="s">
        <v>303</v>
      </c>
      <c r="I11" s="586" t="s">
        <v>303</v>
      </c>
    </row>
    <row r="12" spans="1:9" ht="21" customHeight="1">
      <c r="A12" s="292" t="s">
        <v>1577</v>
      </c>
      <c r="B12" s="585">
        <v>4</v>
      </c>
      <c r="C12" s="585">
        <v>1</v>
      </c>
      <c r="D12" s="596">
        <v>0.4</v>
      </c>
      <c r="E12" s="596">
        <f t="shared" si="0"/>
        <v>9.8764261559369168E-2</v>
      </c>
      <c r="F12" s="586" t="s">
        <v>303</v>
      </c>
      <c r="G12" s="586" t="s">
        <v>303</v>
      </c>
      <c r="H12" s="586" t="s">
        <v>303</v>
      </c>
      <c r="I12" s="586" t="s">
        <v>303</v>
      </c>
    </row>
    <row r="13" spans="1:9" ht="26.4" customHeight="1">
      <c r="A13" s="856" t="s">
        <v>1578</v>
      </c>
      <c r="B13" s="585">
        <v>475</v>
      </c>
      <c r="C13" s="855">
        <v>279</v>
      </c>
      <c r="D13" s="596">
        <v>47.4</v>
      </c>
      <c r="E13" s="596">
        <f t="shared" si="0"/>
        <v>27.555228975064001</v>
      </c>
      <c r="F13" s="855">
        <v>1</v>
      </c>
      <c r="G13" s="855">
        <v>1</v>
      </c>
      <c r="H13" s="585">
        <v>0.5</v>
      </c>
      <c r="I13" s="596">
        <f>G13/199534*100000</f>
        <v>0.50116772078943939</v>
      </c>
    </row>
    <row r="14" spans="1:9" ht="21" customHeight="1">
      <c r="A14" s="292" t="s">
        <v>1579</v>
      </c>
      <c r="B14" s="585">
        <v>83</v>
      </c>
      <c r="C14" s="855">
        <v>49</v>
      </c>
      <c r="D14" s="596">
        <v>8.3000000000000007</v>
      </c>
      <c r="E14" s="596">
        <f t="shared" si="0"/>
        <v>4.8394488164090896</v>
      </c>
      <c r="F14" s="586" t="s">
        <v>303</v>
      </c>
      <c r="G14" s="586" t="s">
        <v>303</v>
      </c>
      <c r="H14" s="586" t="s">
        <v>303</v>
      </c>
      <c r="I14" s="586" t="s">
        <v>303</v>
      </c>
    </row>
    <row r="15" spans="1:9" ht="21" customHeight="1">
      <c r="A15" s="292" t="s">
        <v>1580</v>
      </c>
      <c r="B15" s="585">
        <v>390</v>
      </c>
      <c r="C15" s="855">
        <v>229</v>
      </c>
      <c r="D15" s="596">
        <v>38.9</v>
      </c>
      <c r="E15" s="596">
        <f t="shared" si="0"/>
        <v>22.617015897095541</v>
      </c>
      <c r="F15" s="855">
        <v>1</v>
      </c>
      <c r="G15" s="855">
        <v>1</v>
      </c>
      <c r="H15" s="585">
        <v>0.5</v>
      </c>
      <c r="I15" s="596">
        <v>0.50116772078943939</v>
      </c>
    </row>
    <row r="16" spans="1:9" ht="30" customHeight="1">
      <c r="A16" s="292" t="s">
        <v>1581</v>
      </c>
      <c r="B16" s="585">
        <v>2</v>
      </c>
      <c r="C16" s="585">
        <v>1</v>
      </c>
      <c r="D16" s="596">
        <v>0.2</v>
      </c>
      <c r="E16" s="596">
        <f t="shared" si="0"/>
        <v>9.8764261559369168E-2</v>
      </c>
      <c r="F16" s="586" t="s">
        <v>303</v>
      </c>
      <c r="G16" s="586" t="s">
        <v>303</v>
      </c>
      <c r="H16" s="586" t="s">
        <v>303</v>
      </c>
      <c r="I16" s="586" t="s">
        <v>303</v>
      </c>
    </row>
    <row r="17" spans="1:9" ht="21" customHeight="1">
      <c r="A17" s="77" t="s">
        <v>1582</v>
      </c>
      <c r="B17" s="585">
        <v>41</v>
      </c>
      <c r="C17" s="586" t="s">
        <v>303</v>
      </c>
      <c r="D17" s="596">
        <v>4.0999999999999996</v>
      </c>
      <c r="E17" s="586" t="s">
        <v>303</v>
      </c>
      <c r="F17" s="586" t="s">
        <v>303</v>
      </c>
      <c r="G17" s="586" t="s">
        <v>303</v>
      </c>
      <c r="H17" s="586" t="s">
        <v>303</v>
      </c>
      <c r="I17" s="586" t="s">
        <v>303</v>
      </c>
    </row>
    <row r="18" spans="1:9" ht="21" customHeight="1">
      <c r="A18" s="77" t="s">
        <v>1583</v>
      </c>
      <c r="B18" s="586" t="s">
        <v>303</v>
      </c>
      <c r="C18" s="586" t="s">
        <v>303</v>
      </c>
      <c r="D18" s="586" t="s">
        <v>303</v>
      </c>
      <c r="E18" s="586" t="s">
        <v>303</v>
      </c>
      <c r="F18" s="586" t="s">
        <v>303</v>
      </c>
      <c r="G18" s="586" t="s">
        <v>303</v>
      </c>
      <c r="H18" s="586" t="s">
        <v>303</v>
      </c>
      <c r="I18" s="586" t="s">
        <v>303</v>
      </c>
    </row>
    <row r="19" spans="1:9" ht="21" customHeight="1">
      <c r="A19" s="77" t="s">
        <v>1584</v>
      </c>
      <c r="B19" s="586" t="s">
        <v>303</v>
      </c>
      <c r="C19" s="855">
        <v>5</v>
      </c>
      <c r="D19" s="586" t="s">
        <v>303</v>
      </c>
      <c r="E19" s="596">
        <f>C19/1012512*100000</f>
        <v>0.49382130779684591</v>
      </c>
      <c r="F19" s="586" t="s">
        <v>303</v>
      </c>
      <c r="G19" s="855">
        <v>5</v>
      </c>
      <c r="H19" s="586" t="s">
        <v>303</v>
      </c>
      <c r="I19" s="596">
        <f>G19/199534*100000</f>
        <v>2.5058386039471969</v>
      </c>
    </row>
    <row r="20" spans="1:9" ht="21" customHeight="1">
      <c r="A20" s="77" t="s">
        <v>1585</v>
      </c>
      <c r="B20" s="586" t="s">
        <v>303</v>
      </c>
      <c r="C20" s="586" t="s">
        <v>303</v>
      </c>
      <c r="D20" s="586" t="s">
        <v>303</v>
      </c>
      <c r="E20" s="586" t="s">
        <v>303</v>
      </c>
      <c r="F20" s="586" t="s">
        <v>303</v>
      </c>
      <c r="G20" s="586" t="s">
        <v>303</v>
      </c>
      <c r="H20" s="586" t="s">
        <v>303</v>
      </c>
      <c r="I20" s="586" t="s">
        <v>303</v>
      </c>
    </row>
    <row r="21" spans="1:9" ht="21" customHeight="1">
      <c r="A21" s="77" t="s">
        <v>1586</v>
      </c>
      <c r="B21" s="586" t="s">
        <v>303</v>
      </c>
      <c r="C21" s="586" t="s">
        <v>303</v>
      </c>
      <c r="D21" s="586" t="s">
        <v>303</v>
      </c>
      <c r="E21" s="586" t="s">
        <v>303</v>
      </c>
      <c r="F21" s="586" t="s">
        <v>303</v>
      </c>
      <c r="G21" s="586" t="s">
        <v>303</v>
      </c>
      <c r="H21" s="586" t="s">
        <v>303</v>
      </c>
      <c r="I21" s="586" t="s">
        <v>303</v>
      </c>
    </row>
    <row r="22" spans="1:9" ht="21" customHeight="1">
      <c r="A22" s="77" t="s">
        <v>1587</v>
      </c>
      <c r="B22" s="585">
        <v>238</v>
      </c>
      <c r="C22" s="855">
        <v>21</v>
      </c>
      <c r="D22" s="596">
        <v>23.7</v>
      </c>
      <c r="E22" s="596">
        <f t="shared" ref="E22:E27" si="1">C22/1012512*100000</f>
        <v>2.0740494927467528</v>
      </c>
      <c r="F22" s="855">
        <v>228</v>
      </c>
      <c r="G22" s="855">
        <v>18</v>
      </c>
      <c r="H22" s="585">
        <v>115.9</v>
      </c>
      <c r="I22" s="596">
        <f t="shared" ref="I22:I27" si="2">G22/199534*100000</f>
        <v>9.0210189742099089</v>
      </c>
    </row>
    <row r="23" spans="1:9" ht="21" customHeight="1">
      <c r="A23" s="31" t="s">
        <v>1588</v>
      </c>
      <c r="B23" s="585">
        <v>1</v>
      </c>
      <c r="C23" s="855">
        <v>1</v>
      </c>
      <c r="D23" s="596">
        <v>0.1</v>
      </c>
      <c r="E23" s="596">
        <f t="shared" si="1"/>
        <v>9.8764261559369168E-2</v>
      </c>
      <c r="F23" s="855">
        <v>1</v>
      </c>
      <c r="G23" s="855">
        <v>1</v>
      </c>
      <c r="H23" s="585">
        <v>0.5</v>
      </c>
      <c r="I23" s="596">
        <f t="shared" si="2"/>
        <v>0.50116772078943939</v>
      </c>
    </row>
    <row r="24" spans="1:9" ht="21" customHeight="1">
      <c r="A24" s="77" t="s">
        <v>1589</v>
      </c>
      <c r="B24" s="585">
        <v>96</v>
      </c>
      <c r="C24" s="855">
        <v>31</v>
      </c>
      <c r="D24" s="596">
        <v>9.6</v>
      </c>
      <c r="E24" s="596">
        <f t="shared" si="1"/>
        <v>3.0616921083404445</v>
      </c>
      <c r="F24" s="855">
        <v>95</v>
      </c>
      <c r="G24" s="855">
        <v>30</v>
      </c>
      <c r="H24" s="585">
        <v>48.3</v>
      </c>
      <c r="I24" s="596">
        <f t="shared" si="2"/>
        <v>15.035031623683183</v>
      </c>
    </row>
    <row r="25" spans="1:9" ht="21" customHeight="1">
      <c r="A25" s="292" t="s">
        <v>1590</v>
      </c>
      <c r="B25" s="585">
        <v>1</v>
      </c>
      <c r="C25" s="855">
        <v>3</v>
      </c>
      <c r="D25" s="596">
        <v>0.1</v>
      </c>
      <c r="E25" s="596">
        <f t="shared" si="1"/>
        <v>0.29629278467810755</v>
      </c>
      <c r="F25" s="855">
        <v>1</v>
      </c>
      <c r="G25" s="855">
        <v>3</v>
      </c>
      <c r="H25" s="585">
        <v>0.5</v>
      </c>
      <c r="I25" s="596">
        <f t="shared" si="2"/>
        <v>1.5035031623683182</v>
      </c>
    </row>
    <row r="26" spans="1:9" ht="21" customHeight="1">
      <c r="A26" s="77" t="s">
        <v>1591</v>
      </c>
      <c r="B26" s="585">
        <v>199</v>
      </c>
      <c r="C26" s="855">
        <v>72</v>
      </c>
      <c r="D26" s="596">
        <v>19.899999999999999</v>
      </c>
      <c r="E26" s="596">
        <f t="shared" si="1"/>
        <v>7.1110268322745807</v>
      </c>
      <c r="F26" s="855">
        <v>197</v>
      </c>
      <c r="G26" s="855">
        <v>70</v>
      </c>
      <c r="H26" s="585">
        <v>100.1</v>
      </c>
      <c r="I26" s="596">
        <f t="shared" si="2"/>
        <v>35.081740455260757</v>
      </c>
    </row>
    <row r="27" spans="1:9" ht="21" customHeight="1">
      <c r="A27" s="77" t="s">
        <v>1592</v>
      </c>
      <c r="B27" s="585">
        <v>5751</v>
      </c>
      <c r="C27" s="855">
        <v>3836</v>
      </c>
      <c r="D27" s="596">
        <v>573.79999999999995</v>
      </c>
      <c r="E27" s="596">
        <f t="shared" si="1"/>
        <v>378.85970734174015</v>
      </c>
      <c r="F27" s="855">
        <v>5402</v>
      </c>
      <c r="G27" s="855">
        <v>3624</v>
      </c>
      <c r="H27" s="596">
        <v>2746.1</v>
      </c>
      <c r="I27" s="596">
        <f t="shared" si="2"/>
        <v>1816.2318201409284</v>
      </c>
    </row>
    <row r="28" spans="1:9" ht="21" customHeight="1">
      <c r="A28" s="77" t="s">
        <v>1593</v>
      </c>
      <c r="B28" s="585">
        <v>20</v>
      </c>
      <c r="C28" s="586" t="s">
        <v>303</v>
      </c>
      <c r="D28" s="596">
        <v>2</v>
      </c>
      <c r="E28" s="586" t="s">
        <v>303</v>
      </c>
      <c r="F28" s="855">
        <v>3</v>
      </c>
      <c r="G28" s="586" t="s">
        <v>303</v>
      </c>
      <c r="H28" s="585">
        <v>1.5</v>
      </c>
      <c r="I28" s="586" t="s">
        <v>303</v>
      </c>
    </row>
    <row r="29" spans="1:9" ht="21" customHeight="1">
      <c r="A29" s="77" t="s">
        <v>1594</v>
      </c>
      <c r="B29" s="586" t="s">
        <v>303</v>
      </c>
      <c r="C29" s="586" t="s">
        <v>303</v>
      </c>
      <c r="D29" s="586" t="s">
        <v>303</v>
      </c>
      <c r="E29" s="586" t="s">
        <v>303</v>
      </c>
      <c r="F29" s="586" t="s">
        <v>303</v>
      </c>
      <c r="G29" s="586" t="s">
        <v>303</v>
      </c>
      <c r="H29" s="586" t="s">
        <v>303</v>
      </c>
      <c r="I29" s="586" t="s">
        <v>303</v>
      </c>
    </row>
    <row r="30" spans="1:9" ht="21" customHeight="1">
      <c r="A30" s="77" t="s">
        <v>1595</v>
      </c>
      <c r="B30" s="586" t="s">
        <v>303</v>
      </c>
      <c r="C30" s="586" t="s">
        <v>303</v>
      </c>
      <c r="D30" s="586" t="s">
        <v>303</v>
      </c>
      <c r="E30" s="586" t="s">
        <v>303</v>
      </c>
      <c r="F30" s="586" t="s">
        <v>303</v>
      </c>
      <c r="G30" s="586" t="s">
        <v>303</v>
      </c>
      <c r="H30" s="586" t="s">
        <v>303</v>
      </c>
      <c r="I30" s="586" t="s">
        <v>303</v>
      </c>
    </row>
    <row r="31" spans="1:9" ht="21" customHeight="1">
      <c r="A31" s="77" t="s">
        <v>1596</v>
      </c>
      <c r="B31" s="585">
        <v>5</v>
      </c>
      <c r="C31" s="855">
        <v>2</v>
      </c>
      <c r="D31" s="596">
        <v>0.5</v>
      </c>
      <c r="E31" s="596">
        <f>C31/1012512*100000</f>
        <v>0.19752852311873834</v>
      </c>
      <c r="F31" s="855">
        <v>3</v>
      </c>
      <c r="G31" s="855">
        <v>1</v>
      </c>
      <c r="H31" s="585">
        <v>1.5</v>
      </c>
      <c r="I31" s="596">
        <f>G31/199534*100000</f>
        <v>0.50116772078943939</v>
      </c>
    </row>
    <row r="32" spans="1:9" ht="21" customHeight="1">
      <c r="A32" s="292" t="s">
        <v>1597</v>
      </c>
      <c r="B32" s="585">
        <v>5</v>
      </c>
      <c r="C32" s="855">
        <v>2</v>
      </c>
      <c r="D32" s="596">
        <v>0.5</v>
      </c>
      <c r="E32" s="596">
        <f>C32/1012512*100000</f>
        <v>0.19752852311873834</v>
      </c>
      <c r="F32" s="855">
        <v>3</v>
      </c>
      <c r="G32" s="855">
        <v>1</v>
      </c>
      <c r="H32" s="585">
        <v>1.5</v>
      </c>
      <c r="I32" s="596">
        <f>G32/199534*100000</f>
        <v>0.50116772078943939</v>
      </c>
    </row>
    <row r="33" spans="1:9" ht="21" customHeight="1">
      <c r="A33" s="77" t="s">
        <v>1598</v>
      </c>
      <c r="B33" s="586" t="s">
        <v>303</v>
      </c>
      <c r="C33" s="586" t="s">
        <v>303</v>
      </c>
      <c r="D33" s="586" t="s">
        <v>303</v>
      </c>
      <c r="E33" s="586" t="s">
        <v>303</v>
      </c>
      <c r="F33" s="586" t="s">
        <v>303</v>
      </c>
      <c r="G33" s="586" t="s">
        <v>303</v>
      </c>
      <c r="H33" s="586" t="s">
        <v>303</v>
      </c>
      <c r="I33" s="586" t="s">
        <v>303</v>
      </c>
    </row>
    <row r="34" spans="1:9" ht="21" customHeight="1">
      <c r="A34" s="77" t="s">
        <v>1599</v>
      </c>
      <c r="B34" s="586" t="s">
        <v>303</v>
      </c>
      <c r="C34" s="586" t="s">
        <v>303</v>
      </c>
      <c r="D34" s="586" t="s">
        <v>303</v>
      </c>
      <c r="E34" s="586" t="s">
        <v>303</v>
      </c>
      <c r="F34" s="586" t="s">
        <v>303</v>
      </c>
      <c r="G34" s="586" t="s">
        <v>303</v>
      </c>
      <c r="H34" s="586" t="s">
        <v>303</v>
      </c>
      <c r="I34" s="586" t="s">
        <v>303</v>
      </c>
    </row>
    <row r="35" spans="1:9" ht="21" customHeight="1">
      <c r="A35" s="77" t="s">
        <v>1600</v>
      </c>
      <c r="B35" s="585">
        <v>16</v>
      </c>
      <c r="C35" s="585">
        <v>8</v>
      </c>
      <c r="D35" s="596">
        <v>1.6</v>
      </c>
      <c r="E35" s="596">
        <f>C35/1012512*100000</f>
        <v>0.79011409247495334</v>
      </c>
      <c r="F35" s="585">
        <v>2</v>
      </c>
      <c r="G35" s="586" t="s">
        <v>303</v>
      </c>
      <c r="H35" s="585">
        <v>1</v>
      </c>
      <c r="I35" s="586" t="s">
        <v>303</v>
      </c>
    </row>
    <row r="36" spans="1:9" ht="21" customHeight="1">
      <c r="A36" s="77" t="s">
        <v>1601</v>
      </c>
      <c r="B36" s="585">
        <v>73</v>
      </c>
      <c r="C36" s="855">
        <v>40</v>
      </c>
      <c r="D36" s="596">
        <v>7.3</v>
      </c>
      <c r="E36" s="596">
        <f>C36/1012512*100000</f>
        <v>3.9505704623747673</v>
      </c>
      <c r="F36" s="855">
        <v>4</v>
      </c>
      <c r="G36" s="586" t="s">
        <v>303</v>
      </c>
      <c r="H36" s="585">
        <v>2</v>
      </c>
      <c r="I36" s="586" t="s">
        <v>303</v>
      </c>
    </row>
    <row r="37" spans="1:9" ht="21" customHeight="1">
      <c r="A37" s="77" t="s">
        <v>1602</v>
      </c>
      <c r="B37" s="585">
        <v>1</v>
      </c>
      <c r="C37" s="585">
        <v>5</v>
      </c>
      <c r="D37" s="596">
        <v>0.1</v>
      </c>
      <c r="E37" s="596">
        <f>C37/1012512*100000</f>
        <v>0.49382130779684591</v>
      </c>
      <c r="F37" s="585">
        <v>1</v>
      </c>
      <c r="G37" s="586" t="s">
        <v>303</v>
      </c>
      <c r="H37" s="585">
        <v>0.5</v>
      </c>
      <c r="I37" s="586" t="s">
        <v>303</v>
      </c>
    </row>
    <row r="38" spans="1:9" ht="21" customHeight="1">
      <c r="A38" s="77" t="s">
        <v>1603</v>
      </c>
      <c r="B38" s="585">
        <v>1</v>
      </c>
      <c r="C38" s="585">
        <v>4</v>
      </c>
      <c r="D38" s="596">
        <v>0.1</v>
      </c>
      <c r="E38" s="596">
        <f>C38/1012512*100000</f>
        <v>0.39505704623747667</v>
      </c>
      <c r="F38" s="585">
        <v>1</v>
      </c>
      <c r="G38" s="586" t="s">
        <v>303</v>
      </c>
      <c r="H38" s="585">
        <v>0.5</v>
      </c>
      <c r="I38" s="586" t="s">
        <v>303</v>
      </c>
    </row>
    <row r="39" spans="1:9" ht="17.100000000000001" customHeight="1">
      <c r="A39" s="857"/>
    </row>
    <row r="40" spans="1:9" ht="17.100000000000001" customHeight="1"/>
    <row r="41" spans="1:9" ht="17.100000000000001" customHeight="1"/>
    <row r="42" spans="1:9" ht="17.100000000000001" customHeight="1"/>
    <row r="43" spans="1:9" ht="17.100000000000001" customHeight="1"/>
    <row r="44" spans="1:9" ht="17.100000000000001" customHeight="1"/>
    <row r="45" spans="1:9" ht="17.100000000000001" customHeight="1"/>
    <row r="46" spans="1:9" ht="17.100000000000001" customHeight="1"/>
    <row r="47" spans="1:9" ht="17.100000000000001" customHeight="1"/>
    <row r="48" spans="1:9" ht="17.100000000000001" customHeight="1"/>
    <row r="49" ht="17.100000000000001" customHeight="1"/>
    <row r="50" ht="17.100000000000001" customHeight="1"/>
    <row r="51" ht="17.100000000000001" customHeight="1"/>
    <row r="52" ht="17.100000000000001" customHeight="1"/>
    <row r="53" ht="17.100000000000001" customHeight="1"/>
    <row r="54" ht="17.100000000000001" customHeight="1"/>
    <row r="55" ht="17.100000000000001" customHeight="1"/>
    <row r="56" ht="17.100000000000001" customHeight="1"/>
    <row r="57" ht="17.100000000000001" customHeight="1"/>
    <row r="58" ht="17.100000000000001" customHeight="1"/>
  </sheetData>
  <mergeCells count="10">
    <mergeCell ref="A1:I1"/>
    <mergeCell ref="A2:I2"/>
    <mergeCell ref="H3:I3"/>
    <mergeCell ref="A4:A6"/>
    <mergeCell ref="B4:E4"/>
    <mergeCell ref="F4:I4"/>
    <mergeCell ref="B5:C5"/>
    <mergeCell ref="D5:E5"/>
    <mergeCell ref="F5:G5"/>
    <mergeCell ref="H5:I5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>
  <dimension ref="A1:I57"/>
  <sheetViews>
    <sheetView zoomScaleNormal="100" workbookViewId="0">
      <selection activeCell="A20" sqref="A20"/>
    </sheetView>
  </sheetViews>
  <sheetFormatPr defaultColWidth="8.88671875" defaultRowHeight="13.2"/>
  <cols>
    <col min="1" max="1" width="29.109375" style="23" customWidth="1"/>
    <col min="2" max="8" width="7.6640625" style="23" customWidth="1"/>
    <col min="9" max="9" width="8.33203125" style="23" customWidth="1"/>
    <col min="10" max="16384" width="8.88671875" style="23"/>
  </cols>
  <sheetData>
    <row r="1" spans="1:9" customFormat="1" ht="15.75" customHeight="1">
      <c r="A1" s="988" t="s">
        <v>1538</v>
      </c>
      <c r="B1" s="988"/>
      <c r="C1" s="988"/>
      <c r="D1" s="988"/>
      <c r="E1" s="988"/>
      <c r="F1" s="988"/>
      <c r="G1" s="988"/>
      <c r="H1" s="988"/>
      <c r="I1" s="988"/>
    </row>
    <row r="2" spans="1:9" customFormat="1" ht="14.4">
      <c r="A2" s="988" t="s">
        <v>1539</v>
      </c>
      <c r="B2" s="988"/>
      <c r="C2" s="988"/>
      <c r="D2" s="988"/>
      <c r="E2" s="988"/>
      <c r="F2" s="988"/>
      <c r="G2" s="988"/>
      <c r="H2" s="988"/>
      <c r="I2" s="988"/>
    </row>
    <row r="3" spans="1:9" ht="12" customHeight="1">
      <c r="A3" s="858"/>
      <c r="B3" s="858"/>
      <c r="C3" s="858"/>
      <c r="D3" s="858"/>
      <c r="E3" s="858"/>
      <c r="F3" s="858"/>
      <c r="G3" s="858"/>
      <c r="H3" s="1392" t="s">
        <v>389</v>
      </c>
      <c r="I3" s="1392"/>
    </row>
    <row r="4" spans="1:9" s="668" customFormat="1" ht="21" customHeight="1">
      <c r="A4" s="1111" t="s">
        <v>717</v>
      </c>
      <c r="B4" s="1111" t="s">
        <v>1541</v>
      </c>
      <c r="C4" s="1111"/>
      <c r="D4" s="1111"/>
      <c r="E4" s="1111"/>
      <c r="F4" s="1111" t="s">
        <v>1604</v>
      </c>
      <c r="G4" s="1111"/>
      <c r="H4" s="1111"/>
      <c r="I4" s="1111"/>
    </row>
    <row r="5" spans="1:9" s="668" customFormat="1" ht="27.75" customHeight="1">
      <c r="A5" s="1111"/>
      <c r="B5" s="1230" t="s">
        <v>764</v>
      </c>
      <c r="C5" s="1231"/>
      <c r="D5" s="1134" t="s">
        <v>1543</v>
      </c>
      <c r="E5" s="1391"/>
      <c r="F5" s="1230" t="s">
        <v>764</v>
      </c>
      <c r="G5" s="1231"/>
      <c r="H5" s="1134" t="s">
        <v>1543</v>
      </c>
      <c r="I5" s="1391"/>
    </row>
    <row r="6" spans="1:9" s="668" customFormat="1" ht="16.5" customHeight="1">
      <c r="A6" s="1023"/>
      <c r="B6" s="846">
        <v>2019</v>
      </c>
      <c r="C6" s="846">
        <v>2020</v>
      </c>
      <c r="D6" s="846">
        <v>2019</v>
      </c>
      <c r="E6" s="846">
        <v>2020</v>
      </c>
      <c r="F6" s="846">
        <v>2019</v>
      </c>
      <c r="G6" s="846">
        <v>2020</v>
      </c>
      <c r="H6" s="846">
        <v>2019</v>
      </c>
      <c r="I6" s="846">
        <v>2020</v>
      </c>
    </row>
    <row r="7" spans="1:9" ht="16.95" customHeight="1">
      <c r="A7" s="694" t="s">
        <v>1605</v>
      </c>
      <c r="B7" s="586" t="s">
        <v>303</v>
      </c>
      <c r="C7" s="586" t="s">
        <v>303</v>
      </c>
      <c r="D7" s="586" t="s">
        <v>303</v>
      </c>
      <c r="E7" s="586" t="s">
        <v>303</v>
      </c>
      <c r="F7" s="586" t="s">
        <v>303</v>
      </c>
      <c r="G7" s="586" t="s">
        <v>303</v>
      </c>
      <c r="H7" s="586" t="s">
        <v>303</v>
      </c>
      <c r="I7" s="586" t="s">
        <v>303</v>
      </c>
    </row>
    <row r="8" spans="1:9" ht="18.600000000000001" customHeight="1">
      <c r="A8" s="694" t="s">
        <v>1606</v>
      </c>
      <c r="B8" s="610">
        <v>2177</v>
      </c>
      <c r="C8" s="610">
        <v>2078</v>
      </c>
      <c r="D8" s="596">
        <v>217.2</v>
      </c>
      <c r="E8" s="596">
        <f>C8/1012512*100000</f>
        <v>205.23213552036913</v>
      </c>
      <c r="F8" s="610">
        <v>838</v>
      </c>
      <c r="G8" s="610">
        <v>732</v>
      </c>
      <c r="H8" s="596">
        <v>426</v>
      </c>
      <c r="I8" s="596">
        <f>G8/199534*100000</f>
        <v>366.85477161786963</v>
      </c>
    </row>
    <row r="9" spans="1:9" ht="18.600000000000001" customHeight="1">
      <c r="A9" s="859" t="s">
        <v>1607</v>
      </c>
      <c r="B9" s="610">
        <v>68</v>
      </c>
      <c r="C9" s="610">
        <v>579</v>
      </c>
      <c r="D9" s="596">
        <v>6.8</v>
      </c>
      <c r="E9" s="596">
        <f>C9/1012512*100000</f>
        <v>57.184507442874754</v>
      </c>
      <c r="F9" s="610">
        <v>23</v>
      </c>
      <c r="G9" s="610">
        <v>122</v>
      </c>
      <c r="H9" s="596">
        <v>11.7</v>
      </c>
      <c r="I9" s="596">
        <f>G9/199534*100000</f>
        <v>61.142461936311605</v>
      </c>
    </row>
    <row r="10" spans="1:9" ht="18.600000000000001" customHeight="1">
      <c r="A10" s="694" t="s">
        <v>1608</v>
      </c>
      <c r="B10" s="610">
        <v>7300</v>
      </c>
      <c r="C10" s="610">
        <v>6385</v>
      </c>
      <c r="D10" s="596">
        <v>728.4</v>
      </c>
      <c r="E10" s="596">
        <f>C10/1012512*100000</f>
        <v>630.6098100565722</v>
      </c>
      <c r="F10" s="610">
        <v>1946</v>
      </c>
      <c r="G10" s="610">
        <v>2168</v>
      </c>
      <c r="H10" s="596">
        <v>989.2</v>
      </c>
      <c r="I10" s="596">
        <f>G10/199531*100000</f>
        <v>1086.5479549543682</v>
      </c>
    </row>
    <row r="11" spans="1:9" ht="18.600000000000001" customHeight="1">
      <c r="A11" s="694" t="s">
        <v>1609</v>
      </c>
      <c r="B11" s="610">
        <v>334</v>
      </c>
      <c r="C11" s="610">
        <v>198</v>
      </c>
      <c r="D11" s="596">
        <v>33.299999999999997</v>
      </c>
      <c r="E11" s="596">
        <f>C11/1012512*100000</f>
        <v>19.555323788755096</v>
      </c>
      <c r="F11" s="610">
        <v>240</v>
      </c>
      <c r="G11" s="610">
        <v>177</v>
      </c>
      <c r="H11" s="596">
        <v>122</v>
      </c>
      <c r="I11" s="596">
        <f>G11/199534*100000</f>
        <v>88.706686579730771</v>
      </c>
    </row>
    <row r="12" spans="1:9" ht="15.6" customHeight="1">
      <c r="A12" s="694" t="s">
        <v>1610</v>
      </c>
      <c r="B12" s="586" t="s">
        <v>303</v>
      </c>
      <c r="C12" s="586" t="s">
        <v>303</v>
      </c>
      <c r="D12" s="586" t="s">
        <v>303</v>
      </c>
      <c r="E12" s="586" t="s">
        <v>303</v>
      </c>
      <c r="F12" s="586" t="s">
        <v>303</v>
      </c>
      <c r="G12" s="586" t="s">
        <v>303</v>
      </c>
      <c r="H12" s="586" t="s">
        <v>303</v>
      </c>
      <c r="I12" s="586" t="s">
        <v>303</v>
      </c>
    </row>
    <row r="13" spans="1:9" ht="15.6" customHeight="1">
      <c r="A13" s="694" t="s">
        <v>1611</v>
      </c>
      <c r="B13" s="586" t="s">
        <v>303</v>
      </c>
      <c r="C13" s="586" t="s">
        <v>303</v>
      </c>
      <c r="D13" s="586" t="s">
        <v>303</v>
      </c>
      <c r="E13" s="586" t="s">
        <v>303</v>
      </c>
      <c r="F13" s="586" t="s">
        <v>303</v>
      </c>
      <c r="G13" s="586" t="s">
        <v>303</v>
      </c>
      <c r="H13" s="586" t="s">
        <v>303</v>
      </c>
      <c r="I13" s="586" t="s">
        <v>303</v>
      </c>
    </row>
    <row r="14" spans="1:9" ht="15.6" customHeight="1">
      <c r="A14" s="859" t="s">
        <v>1612</v>
      </c>
      <c r="B14" s="586" t="s">
        <v>303</v>
      </c>
      <c r="C14" s="586" t="s">
        <v>303</v>
      </c>
      <c r="D14" s="586" t="s">
        <v>303</v>
      </c>
      <c r="E14" s="586" t="s">
        <v>303</v>
      </c>
      <c r="F14" s="586" t="s">
        <v>303</v>
      </c>
      <c r="G14" s="586" t="s">
        <v>303</v>
      </c>
      <c r="H14" s="586" t="s">
        <v>303</v>
      </c>
      <c r="I14" s="586" t="s">
        <v>303</v>
      </c>
    </row>
    <row r="15" spans="1:9" ht="15.6" customHeight="1">
      <c r="A15" s="694" t="s">
        <v>1613</v>
      </c>
      <c r="B15" s="586" t="s">
        <v>303</v>
      </c>
      <c r="C15" s="586" t="s">
        <v>303</v>
      </c>
      <c r="D15" s="586" t="s">
        <v>303</v>
      </c>
      <c r="E15" s="586" t="s">
        <v>303</v>
      </c>
      <c r="F15" s="586" t="s">
        <v>303</v>
      </c>
      <c r="G15" s="586" t="s">
        <v>303</v>
      </c>
      <c r="H15" s="586" t="s">
        <v>303</v>
      </c>
      <c r="I15" s="586" t="s">
        <v>303</v>
      </c>
    </row>
    <row r="16" spans="1:9" ht="15.6" customHeight="1">
      <c r="A16" s="694" t="s">
        <v>1614</v>
      </c>
      <c r="B16" s="586" t="s">
        <v>303</v>
      </c>
      <c r="C16" s="586" t="s">
        <v>303</v>
      </c>
      <c r="D16" s="586" t="s">
        <v>303</v>
      </c>
      <c r="E16" s="586" t="s">
        <v>303</v>
      </c>
      <c r="F16" s="586" t="s">
        <v>303</v>
      </c>
      <c r="G16" s="586" t="s">
        <v>303</v>
      </c>
      <c r="H16" s="586" t="s">
        <v>303</v>
      </c>
      <c r="I16" s="586" t="s">
        <v>303</v>
      </c>
    </row>
    <row r="17" spans="1:9" ht="15.6" customHeight="1">
      <c r="A17" s="694" t="s">
        <v>1615</v>
      </c>
      <c r="B17" s="586" t="s">
        <v>303</v>
      </c>
      <c r="C17" s="586" t="s">
        <v>303</v>
      </c>
      <c r="D17" s="586" t="s">
        <v>303</v>
      </c>
      <c r="E17" s="586" t="s">
        <v>303</v>
      </c>
      <c r="F17" s="586" t="s">
        <v>303</v>
      </c>
      <c r="G17" s="586" t="s">
        <v>303</v>
      </c>
      <c r="H17" s="586" t="s">
        <v>303</v>
      </c>
      <c r="I17" s="586" t="s">
        <v>303</v>
      </c>
    </row>
    <row r="18" spans="1:9" ht="18.600000000000001" customHeight="1">
      <c r="A18" s="694" t="s">
        <v>1616</v>
      </c>
      <c r="B18" s="610">
        <v>470</v>
      </c>
      <c r="C18" s="610">
        <v>175</v>
      </c>
      <c r="D18" s="596">
        <v>46.9</v>
      </c>
      <c r="E18" s="596">
        <f>C18/1012512*100000</f>
        <v>17.283745772889606</v>
      </c>
      <c r="F18" s="610">
        <v>413</v>
      </c>
      <c r="G18" s="610">
        <v>157</v>
      </c>
      <c r="H18" s="596">
        <v>209.9</v>
      </c>
      <c r="I18" s="596">
        <f>G18/199534*100000</f>
        <v>78.683332163941984</v>
      </c>
    </row>
    <row r="19" spans="1:9" ht="18.600000000000001" customHeight="1">
      <c r="A19" s="694" t="s">
        <v>1617</v>
      </c>
      <c r="B19" s="610">
        <v>3</v>
      </c>
      <c r="C19" s="586" t="s">
        <v>303</v>
      </c>
      <c r="D19" s="596">
        <v>0.3</v>
      </c>
      <c r="E19" s="586" t="s">
        <v>303</v>
      </c>
      <c r="F19" s="586" t="s">
        <v>303</v>
      </c>
      <c r="G19" s="586" t="s">
        <v>303</v>
      </c>
      <c r="H19" s="586" t="s">
        <v>303</v>
      </c>
      <c r="I19" s="586" t="s">
        <v>303</v>
      </c>
    </row>
    <row r="20" spans="1:9" ht="18.600000000000001" customHeight="1">
      <c r="A20" s="694" t="s">
        <v>1618</v>
      </c>
      <c r="B20" s="610">
        <v>298</v>
      </c>
      <c r="C20" s="610">
        <v>211</v>
      </c>
      <c r="D20" s="596">
        <v>29.7</v>
      </c>
      <c r="E20" s="596">
        <f t="shared" ref="E20:E34" si="0">C20/1012512*100000</f>
        <v>20.839259189026894</v>
      </c>
      <c r="F20" s="610">
        <v>24</v>
      </c>
      <c r="G20" s="610">
        <v>13</v>
      </c>
      <c r="H20" s="596">
        <v>12.2</v>
      </c>
      <c r="I20" s="596">
        <f>G20/199534*100000</f>
        <v>6.5151803702627111</v>
      </c>
    </row>
    <row r="21" spans="1:9" ht="18.600000000000001" customHeight="1">
      <c r="A21" s="859" t="s">
        <v>1619</v>
      </c>
      <c r="B21" s="610">
        <v>292</v>
      </c>
      <c r="C21" s="610">
        <v>204</v>
      </c>
      <c r="D21" s="596">
        <v>29.1</v>
      </c>
      <c r="E21" s="596">
        <f t="shared" si="0"/>
        <v>20.14790935811131</v>
      </c>
      <c r="F21" s="610">
        <v>23</v>
      </c>
      <c r="G21" s="610">
        <v>13</v>
      </c>
      <c r="H21" s="596">
        <v>11.7</v>
      </c>
      <c r="I21" s="596">
        <f>G21/199534*100000</f>
        <v>6.5151803702627111</v>
      </c>
    </row>
    <row r="22" spans="1:9" ht="18.600000000000001" customHeight="1">
      <c r="A22" s="859" t="s">
        <v>1620</v>
      </c>
      <c r="B22" s="610">
        <v>151</v>
      </c>
      <c r="C22" s="610">
        <v>119</v>
      </c>
      <c r="D22" s="596">
        <v>15.1</v>
      </c>
      <c r="E22" s="596">
        <f t="shared" si="0"/>
        <v>11.752947125564932</v>
      </c>
      <c r="F22" s="586" t="s">
        <v>303</v>
      </c>
      <c r="G22" s="610">
        <v>2</v>
      </c>
      <c r="H22" s="586" t="s">
        <v>303</v>
      </c>
      <c r="I22" s="596">
        <f>G22/199534*100000</f>
        <v>1.0023354415788788</v>
      </c>
    </row>
    <row r="23" spans="1:9" ht="18.600000000000001" customHeight="1">
      <c r="A23" s="694" t="s">
        <v>1621</v>
      </c>
      <c r="B23" s="610">
        <v>200</v>
      </c>
      <c r="C23" s="610">
        <v>146</v>
      </c>
      <c r="D23" s="596">
        <v>20</v>
      </c>
      <c r="E23" s="596">
        <f t="shared" si="0"/>
        <v>14.419582187667901</v>
      </c>
      <c r="F23" s="610">
        <v>1</v>
      </c>
      <c r="G23" s="586" t="s">
        <v>303</v>
      </c>
      <c r="H23" s="610">
        <v>0.5</v>
      </c>
      <c r="I23" s="586" t="s">
        <v>303</v>
      </c>
    </row>
    <row r="24" spans="1:9" ht="30.6" customHeight="1">
      <c r="A24" s="694" t="s">
        <v>1622</v>
      </c>
      <c r="B24" s="610">
        <v>44</v>
      </c>
      <c r="C24" s="610">
        <v>39</v>
      </c>
      <c r="D24" s="596">
        <v>4.4000000000000004</v>
      </c>
      <c r="E24" s="596">
        <f t="shared" si="0"/>
        <v>3.8518062008153975</v>
      </c>
      <c r="F24" s="610">
        <v>1</v>
      </c>
      <c r="G24" s="586" t="s">
        <v>303</v>
      </c>
      <c r="H24" s="596">
        <v>0.5</v>
      </c>
      <c r="I24" s="586" t="s">
        <v>303</v>
      </c>
    </row>
    <row r="25" spans="1:9" ht="49.95" customHeight="1">
      <c r="A25" s="695" t="s">
        <v>1623</v>
      </c>
      <c r="B25" s="610">
        <v>416</v>
      </c>
      <c r="C25" s="610">
        <v>344</v>
      </c>
      <c r="D25" s="596">
        <v>41.5</v>
      </c>
      <c r="E25" s="596">
        <f t="shared" si="0"/>
        <v>33.974905976422995</v>
      </c>
      <c r="F25" s="610">
        <v>5</v>
      </c>
      <c r="G25" s="610">
        <v>2</v>
      </c>
      <c r="H25" s="596">
        <v>2.5</v>
      </c>
      <c r="I25" s="596">
        <f t="shared" ref="I25:I40" si="1">G25/199534*100000</f>
        <v>1.0023354415788788</v>
      </c>
    </row>
    <row r="26" spans="1:9" ht="21" customHeight="1">
      <c r="A26" s="694" t="s">
        <v>1624</v>
      </c>
      <c r="B26" s="610">
        <v>173131</v>
      </c>
      <c r="C26" s="610">
        <v>184167</v>
      </c>
      <c r="D26" s="596">
        <v>17275.3</v>
      </c>
      <c r="E26" s="596">
        <f t="shared" si="0"/>
        <v>18189.117758604341</v>
      </c>
      <c r="F26" s="610">
        <v>112972</v>
      </c>
      <c r="G26" s="610">
        <v>91456</v>
      </c>
      <c r="H26" s="596">
        <v>57429</v>
      </c>
      <c r="I26" s="596">
        <f t="shared" si="1"/>
        <v>45834.795072518966</v>
      </c>
    </row>
    <row r="27" spans="1:9" ht="19.2" customHeight="1">
      <c r="A27" s="694" t="s">
        <v>1625</v>
      </c>
      <c r="B27" s="610">
        <v>172314</v>
      </c>
      <c r="C27" s="610">
        <v>183704</v>
      </c>
      <c r="D27" s="596">
        <v>17193.8</v>
      </c>
      <c r="E27" s="596">
        <f t="shared" si="0"/>
        <v>18143.389905502354</v>
      </c>
      <c r="F27" s="610">
        <v>112460</v>
      </c>
      <c r="G27" s="610">
        <v>91128</v>
      </c>
      <c r="H27" s="596">
        <v>57168.7</v>
      </c>
      <c r="I27" s="596">
        <f t="shared" si="1"/>
        <v>45670.412060100032</v>
      </c>
    </row>
    <row r="28" spans="1:9" ht="19.2" customHeight="1">
      <c r="A28" s="694" t="s">
        <v>1626</v>
      </c>
      <c r="B28" s="610">
        <v>817</v>
      </c>
      <c r="C28" s="610">
        <v>463</v>
      </c>
      <c r="D28" s="596">
        <v>81.5</v>
      </c>
      <c r="E28" s="596">
        <f t="shared" si="0"/>
        <v>45.727853101987925</v>
      </c>
      <c r="F28" s="610">
        <v>512</v>
      </c>
      <c r="G28" s="610">
        <v>328</v>
      </c>
      <c r="H28" s="596">
        <v>260.3</v>
      </c>
      <c r="I28" s="596">
        <f t="shared" si="1"/>
        <v>164.38301241893612</v>
      </c>
    </row>
    <row r="29" spans="1:9" ht="22.95" customHeight="1">
      <c r="A29" s="694" t="s">
        <v>1627</v>
      </c>
      <c r="B29" s="610">
        <v>3838</v>
      </c>
      <c r="C29" s="610">
        <v>13947</v>
      </c>
      <c r="D29" s="596">
        <v>383</v>
      </c>
      <c r="E29" s="596">
        <f t="shared" si="0"/>
        <v>1377.4651559685219</v>
      </c>
      <c r="F29" s="610">
        <v>1674</v>
      </c>
      <c r="G29" s="610">
        <v>1211</v>
      </c>
      <c r="H29" s="596">
        <v>851</v>
      </c>
      <c r="I29" s="596">
        <f t="shared" si="1"/>
        <v>606.91410987601114</v>
      </c>
    </row>
    <row r="30" spans="1:9" ht="31.5" customHeight="1">
      <c r="A30" s="694" t="s">
        <v>1628</v>
      </c>
      <c r="B30" s="610">
        <v>4</v>
      </c>
      <c r="C30" s="610">
        <v>4</v>
      </c>
      <c r="D30" s="596">
        <v>0.4</v>
      </c>
      <c r="E30" s="596">
        <f t="shared" si="0"/>
        <v>0.39505704623747667</v>
      </c>
      <c r="F30" s="610">
        <v>2</v>
      </c>
      <c r="G30" s="610">
        <v>1</v>
      </c>
      <c r="H30" s="596">
        <v>1</v>
      </c>
      <c r="I30" s="596">
        <f t="shared" si="1"/>
        <v>0.50116772078943939</v>
      </c>
    </row>
    <row r="31" spans="1:9" ht="21.6" customHeight="1">
      <c r="A31" s="694" t="s">
        <v>1629</v>
      </c>
      <c r="B31" s="610">
        <v>289</v>
      </c>
      <c r="C31" s="610">
        <v>175</v>
      </c>
      <c r="D31" s="596">
        <v>28.8</v>
      </c>
      <c r="E31" s="596">
        <f t="shared" si="0"/>
        <v>17.283745772889606</v>
      </c>
      <c r="F31" s="610">
        <v>226</v>
      </c>
      <c r="G31" s="610">
        <v>153</v>
      </c>
      <c r="H31" s="596">
        <v>114.9</v>
      </c>
      <c r="I31" s="596">
        <f t="shared" si="1"/>
        <v>76.678661280784226</v>
      </c>
    </row>
    <row r="32" spans="1:9" ht="18.600000000000001" customHeight="1">
      <c r="A32" s="694" t="s">
        <v>1630</v>
      </c>
      <c r="B32" s="610">
        <v>145</v>
      </c>
      <c r="C32" s="610">
        <v>163</v>
      </c>
      <c r="D32" s="596">
        <v>14.5</v>
      </c>
      <c r="E32" s="596">
        <f t="shared" si="0"/>
        <v>16.098574634177176</v>
      </c>
      <c r="F32" s="610">
        <v>35</v>
      </c>
      <c r="G32" s="610">
        <v>46</v>
      </c>
      <c r="H32" s="596">
        <v>17.8</v>
      </c>
      <c r="I32" s="596">
        <f t="shared" si="1"/>
        <v>23.053715156314212</v>
      </c>
    </row>
    <row r="33" spans="1:9" ht="18" customHeight="1">
      <c r="A33" s="694" t="s">
        <v>1631</v>
      </c>
      <c r="B33" s="610">
        <v>1</v>
      </c>
      <c r="C33" s="610">
        <v>4</v>
      </c>
      <c r="D33" s="596">
        <v>0.1</v>
      </c>
      <c r="E33" s="596">
        <f t="shared" si="0"/>
        <v>0.39505704623747667</v>
      </c>
      <c r="F33" s="610">
        <v>1</v>
      </c>
      <c r="G33" s="610">
        <v>3</v>
      </c>
      <c r="H33" s="596">
        <v>0.5</v>
      </c>
      <c r="I33" s="596">
        <f t="shared" si="1"/>
        <v>1.5035031623683182</v>
      </c>
    </row>
    <row r="34" spans="1:9" ht="31.2" customHeight="1">
      <c r="A34" s="694" t="s">
        <v>1632</v>
      </c>
      <c r="B34" s="586" t="s">
        <v>303</v>
      </c>
      <c r="C34" s="610">
        <v>2</v>
      </c>
      <c r="D34" s="586" t="s">
        <v>303</v>
      </c>
      <c r="E34" s="596">
        <f t="shared" si="0"/>
        <v>0.19752852311873834</v>
      </c>
      <c r="F34" s="586" t="s">
        <v>303</v>
      </c>
      <c r="G34" s="610">
        <v>2</v>
      </c>
      <c r="H34" s="586" t="s">
        <v>303</v>
      </c>
      <c r="I34" s="596">
        <f t="shared" si="1"/>
        <v>1.0023354415788788</v>
      </c>
    </row>
    <row r="35" spans="1:9" ht="21" customHeight="1">
      <c r="A35" s="694" t="s">
        <v>1633</v>
      </c>
      <c r="B35" s="610">
        <v>3</v>
      </c>
      <c r="C35" s="610">
        <v>8</v>
      </c>
      <c r="D35" s="610">
        <v>1.5</v>
      </c>
      <c r="E35" s="596">
        <v>4.0093417663155151</v>
      </c>
      <c r="F35" s="610">
        <v>3</v>
      </c>
      <c r="G35" s="610">
        <v>8</v>
      </c>
      <c r="H35" s="596">
        <v>1.5</v>
      </c>
      <c r="I35" s="596">
        <f t="shared" si="1"/>
        <v>4.0093417663155151</v>
      </c>
    </row>
    <row r="36" spans="1:9" ht="21" customHeight="1">
      <c r="A36" s="694" t="s">
        <v>1634</v>
      </c>
      <c r="B36" s="610">
        <v>428</v>
      </c>
      <c r="C36" s="610">
        <v>331</v>
      </c>
      <c r="D36" s="596">
        <v>42.7</v>
      </c>
      <c r="E36" s="596">
        <f>C36/1012512*100000</f>
        <v>32.690970576151194</v>
      </c>
      <c r="F36" s="610">
        <v>274</v>
      </c>
      <c r="G36" s="610">
        <v>197</v>
      </c>
      <c r="H36" s="596">
        <v>139.30000000000001</v>
      </c>
      <c r="I36" s="596">
        <f t="shared" si="1"/>
        <v>98.730040995519559</v>
      </c>
    </row>
    <row r="37" spans="1:9" ht="19.95" customHeight="1">
      <c r="A37" s="859" t="s">
        <v>1635</v>
      </c>
      <c r="B37" s="610">
        <v>408</v>
      </c>
      <c r="C37" s="610">
        <v>309</v>
      </c>
      <c r="D37" s="596">
        <v>40.700000000000003</v>
      </c>
      <c r="E37" s="596">
        <f>C37/1012512*100000</f>
        <v>30.518156821845078</v>
      </c>
      <c r="F37" s="610">
        <v>270</v>
      </c>
      <c r="G37" s="610">
        <v>196</v>
      </c>
      <c r="H37" s="596">
        <v>137.30000000000001</v>
      </c>
      <c r="I37" s="596">
        <f t="shared" si="1"/>
        <v>98.22887327473012</v>
      </c>
    </row>
    <row r="38" spans="1:9" ht="19.95" customHeight="1">
      <c r="A38" s="694" t="s">
        <v>1636</v>
      </c>
      <c r="B38" s="610">
        <v>778</v>
      </c>
      <c r="C38" s="610">
        <v>628</v>
      </c>
      <c r="D38" s="596">
        <v>77.599999999999994</v>
      </c>
      <c r="E38" s="596">
        <f>C38/1012512*100000</f>
        <v>62.023956259283835</v>
      </c>
      <c r="F38" s="610">
        <v>691</v>
      </c>
      <c r="G38" s="610">
        <v>579</v>
      </c>
      <c r="H38" s="596">
        <v>351.3</v>
      </c>
      <c r="I38" s="596">
        <f t="shared" si="1"/>
        <v>290.17611033708539</v>
      </c>
    </row>
    <row r="39" spans="1:9" ht="17.100000000000001" customHeight="1">
      <c r="A39" s="860" t="s">
        <v>1637</v>
      </c>
      <c r="B39" s="610">
        <v>176</v>
      </c>
      <c r="C39" s="610">
        <v>130</v>
      </c>
      <c r="D39" s="596">
        <v>17.600000000000001</v>
      </c>
      <c r="E39" s="596">
        <f>C39/1012512*100000</f>
        <v>12.839354002717993</v>
      </c>
      <c r="F39" s="610">
        <v>134</v>
      </c>
      <c r="G39" s="610">
        <v>97</v>
      </c>
      <c r="H39" s="596">
        <v>68.099999999999994</v>
      </c>
      <c r="I39" s="596">
        <f t="shared" si="1"/>
        <v>48.61326891657562</v>
      </c>
    </row>
    <row r="40" spans="1:9" ht="17.100000000000001" customHeight="1">
      <c r="A40" s="860" t="s">
        <v>1638</v>
      </c>
      <c r="B40" s="610">
        <v>580</v>
      </c>
      <c r="C40" s="610">
        <v>495</v>
      </c>
      <c r="D40" s="596">
        <v>57.9</v>
      </c>
      <c r="E40" s="596">
        <f>C40/1012512*100000</f>
        <v>48.888309471887744</v>
      </c>
      <c r="F40" s="610">
        <v>555</v>
      </c>
      <c r="G40" s="610">
        <v>482</v>
      </c>
      <c r="H40" s="596">
        <v>282.10000000000002</v>
      </c>
      <c r="I40" s="596">
        <f t="shared" si="1"/>
        <v>241.56284142050976</v>
      </c>
    </row>
    <row r="41" spans="1:9" ht="17.100000000000001" customHeight="1"/>
    <row r="42" spans="1:9" ht="17.100000000000001" customHeight="1"/>
    <row r="43" spans="1:9" ht="17.100000000000001" customHeight="1"/>
    <row r="44" spans="1:9" ht="17.100000000000001" customHeight="1"/>
    <row r="45" spans="1:9" ht="17.100000000000001" customHeight="1"/>
    <row r="46" spans="1:9" ht="17.100000000000001" customHeight="1"/>
    <row r="47" spans="1:9" ht="17.100000000000001" customHeight="1"/>
    <row r="48" spans="1:9" ht="17.100000000000001" customHeight="1"/>
    <row r="49" ht="17.100000000000001" customHeight="1"/>
    <row r="50" ht="17.100000000000001" customHeight="1"/>
    <row r="51" ht="17.100000000000001" customHeight="1"/>
    <row r="52" ht="17.100000000000001" customHeight="1"/>
    <row r="53" ht="17.100000000000001" customHeight="1"/>
    <row r="54" ht="17.100000000000001" customHeight="1"/>
    <row r="55" ht="17.100000000000001" customHeight="1"/>
    <row r="56" ht="17.100000000000001" customHeight="1"/>
    <row r="57" ht="17.100000000000001" customHeight="1"/>
  </sheetData>
  <mergeCells count="10">
    <mergeCell ref="A1:I1"/>
    <mergeCell ref="A2:I2"/>
    <mergeCell ref="H3:I3"/>
    <mergeCell ref="A4:A6"/>
    <mergeCell ref="B4:E4"/>
    <mergeCell ref="F4:I4"/>
    <mergeCell ref="B5:C5"/>
    <mergeCell ref="D5:E5"/>
    <mergeCell ref="F5:G5"/>
    <mergeCell ref="H5:I5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>
  <dimension ref="A1:F28"/>
  <sheetViews>
    <sheetView zoomScaleNormal="100" workbookViewId="0">
      <selection activeCell="I13" sqref="I13"/>
    </sheetView>
  </sheetViews>
  <sheetFormatPr defaultRowHeight="13.2"/>
  <cols>
    <col min="1" max="1" width="37.88671875" style="862" customWidth="1"/>
    <col min="2" max="2" width="15.6640625" customWidth="1"/>
    <col min="3" max="3" width="11.44140625" customWidth="1"/>
    <col min="4" max="4" width="15.6640625" customWidth="1"/>
    <col min="5" max="5" width="11.44140625" customWidth="1"/>
    <col min="257" max="257" width="37.88671875" customWidth="1"/>
    <col min="258" max="258" width="15.6640625" customWidth="1"/>
    <col min="259" max="259" width="11.44140625" customWidth="1"/>
    <col min="260" max="260" width="15.6640625" customWidth="1"/>
    <col min="261" max="261" width="11.44140625" customWidth="1"/>
    <col min="513" max="513" width="37.88671875" customWidth="1"/>
    <col min="514" max="514" width="15.6640625" customWidth="1"/>
    <col min="515" max="515" width="11.44140625" customWidth="1"/>
    <col min="516" max="516" width="15.6640625" customWidth="1"/>
    <col min="517" max="517" width="11.44140625" customWidth="1"/>
    <col min="769" max="769" width="37.88671875" customWidth="1"/>
    <col min="770" max="770" width="15.6640625" customWidth="1"/>
    <col min="771" max="771" width="11.44140625" customWidth="1"/>
    <col min="772" max="772" width="15.6640625" customWidth="1"/>
    <col min="773" max="773" width="11.44140625" customWidth="1"/>
    <col min="1025" max="1025" width="37.88671875" customWidth="1"/>
    <col min="1026" max="1026" width="15.6640625" customWidth="1"/>
    <col min="1027" max="1027" width="11.44140625" customWidth="1"/>
    <col min="1028" max="1028" width="15.6640625" customWidth="1"/>
    <col min="1029" max="1029" width="11.44140625" customWidth="1"/>
    <col min="1281" max="1281" width="37.88671875" customWidth="1"/>
    <col min="1282" max="1282" width="15.6640625" customWidth="1"/>
    <col min="1283" max="1283" width="11.44140625" customWidth="1"/>
    <col min="1284" max="1284" width="15.6640625" customWidth="1"/>
    <col min="1285" max="1285" width="11.44140625" customWidth="1"/>
    <col min="1537" max="1537" width="37.88671875" customWidth="1"/>
    <col min="1538" max="1538" width="15.6640625" customWidth="1"/>
    <col min="1539" max="1539" width="11.44140625" customWidth="1"/>
    <col min="1540" max="1540" width="15.6640625" customWidth="1"/>
    <col min="1541" max="1541" width="11.44140625" customWidth="1"/>
    <col min="1793" max="1793" width="37.88671875" customWidth="1"/>
    <col min="1794" max="1794" width="15.6640625" customWidth="1"/>
    <col min="1795" max="1795" width="11.44140625" customWidth="1"/>
    <col min="1796" max="1796" width="15.6640625" customWidth="1"/>
    <col min="1797" max="1797" width="11.44140625" customWidth="1"/>
    <col min="2049" max="2049" width="37.88671875" customWidth="1"/>
    <col min="2050" max="2050" width="15.6640625" customWidth="1"/>
    <col min="2051" max="2051" width="11.44140625" customWidth="1"/>
    <col min="2052" max="2052" width="15.6640625" customWidth="1"/>
    <col min="2053" max="2053" width="11.44140625" customWidth="1"/>
    <col min="2305" max="2305" width="37.88671875" customWidth="1"/>
    <col min="2306" max="2306" width="15.6640625" customWidth="1"/>
    <col min="2307" max="2307" width="11.44140625" customWidth="1"/>
    <col min="2308" max="2308" width="15.6640625" customWidth="1"/>
    <col min="2309" max="2309" width="11.44140625" customWidth="1"/>
    <col min="2561" max="2561" width="37.88671875" customWidth="1"/>
    <col min="2562" max="2562" width="15.6640625" customWidth="1"/>
    <col min="2563" max="2563" width="11.44140625" customWidth="1"/>
    <col min="2564" max="2564" width="15.6640625" customWidth="1"/>
    <col min="2565" max="2565" width="11.44140625" customWidth="1"/>
    <col min="2817" max="2817" width="37.88671875" customWidth="1"/>
    <col min="2818" max="2818" width="15.6640625" customWidth="1"/>
    <col min="2819" max="2819" width="11.44140625" customWidth="1"/>
    <col min="2820" max="2820" width="15.6640625" customWidth="1"/>
    <col min="2821" max="2821" width="11.44140625" customWidth="1"/>
    <col min="3073" max="3073" width="37.88671875" customWidth="1"/>
    <col min="3074" max="3074" width="15.6640625" customWidth="1"/>
    <col min="3075" max="3075" width="11.44140625" customWidth="1"/>
    <col min="3076" max="3076" width="15.6640625" customWidth="1"/>
    <col min="3077" max="3077" width="11.44140625" customWidth="1"/>
    <col min="3329" max="3329" width="37.88671875" customWidth="1"/>
    <col min="3330" max="3330" width="15.6640625" customWidth="1"/>
    <col min="3331" max="3331" width="11.44140625" customWidth="1"/>
    <col min="3332" max="3332" width="15.6640625" customWidth="1"/>
    <col min="3333" max="3333" width="11.44140625" customWidth="1"/>
    <col min="3585" max="3585" width="37.88671875" customWidth="1"/>
    <col min="3586" max="3586" width="15.6640625" customWidth="1"/>
    <col min="3587" max="3587" width="11.44140625" customWidth="1"/>
    <col min="3588" max="3588" width="15.6640625" customWidth="1"/>
    <col min="3589" max="3589" width="11.44140625" customWidth="1"/>
    <col min="3841" max="3841" width="37.88671875" customWidth="1"/>
    <col min="3842" max="3842" width="15.6640625" customWidth="1"/>
    <col min="3843" max="3843" width="11.44140625" customWidth="1"/>
    <col min="3844" max="3844" width="15.6640625" customWidth="1"/>
    <col min="3845" max="3845" width="11.44140625" customWidth="1"/>
    <col min="4097" max="4097" width="37.88671875" customWidth="1"/>
    <col min="4098" max="4098" width="15.6640625" customWidth="1"/>
    <col min="4099" max="4099" width="11.44140625" customWidth="1"/>
    <col min="4100" max="4100" width="15.6640625" customWidth="1"/>
    <col min="4101" max="4101" width="11.44140625" customWidth="1"/>
    <col min="4353" max="4353" width="37.88671875" customWidth="1"/>
    <col min="4354" max="4354" width="15.6640625" customWidth="1"/>
    <col min="4355" max="4355" width="11.44140625" customWidth="1"/>
    <col min="4356" max="4356" width="15.6640625" customWidth="1"/>
    <col min="4357" max="4357" width="11.44140625" customWidth="1"/>
    <col min="4609" max="4609" width="37.88671875" customWidth="1"/>
    <col min="4610" max="4610" width="15.6640625" customWidth="1"/>
    <col min="4611" max="4611" width="11.44140625" customWidth="1"/>
    <col min="4612" max="4612" width="15.6640625" customWidth="1"/>
    <col min="4613" max="4613" width="11.44140625" customWidth="1"/>
    <col min="4865" max="4865" width="37.88671875" customWidth="1"/>
    <col min="4866" max="4866" width="15.6640625" customWidth="1"/>
    <col min="4867" max="4867" width="11.44140625" customWidth="1"/>
    <col min="4868" max="4868" width="15.6640625" customWidth="1"/>
    <col min="4869" max="4869" width="11.44140625" customWidth="1"/>
    <col min="5121" max="5121" width="37.88671875" customWidth="1"/>
    <col min="5122" max="5122" width="15.6640625" customWidth="1"/>
    <col min="5123" max="5123" width="11.44140625" customWidth="1"/>
    <col min="5124" max="5124" width="15.6640625" customWidth="1"/>
    <col min="5125" max="5125" width="11.44140625" customWidth="1"/>
    <col min="5377" max="5377" width="37.88671875" customWidth="1"/>
    <col min="5378" max="5378" width="15.6640625" customWidth="1"/>
    <col min="5379" max="5379" width="11.44140625" customWidth="1"/>
    <col min="5380" max="5380" width="15.6640625" customWidth="1"/>
    <col min="5381" max="5381" width="11.44140625" customWidth="1"/>
    <col min="5633" max="5633" width="37.88671875" customWidth="1"/>
    <col min="5634" max="5634" width="15.6640625" customWidth="1"/>
    <col min="5635" max="5635" width="11.44140625" customWidth="1"/>
    <col min="5636" max="5636" width="15.6640625" customWidth="1"/>
    <col min="5637" max="5637" width="11.44140625" customWidth="1"/>
    <col min="5889" max="5889" width="37.88671875" customWidth="1"/>
    <col min="5890" max="5890" width="15.6640625" customWidth="1"/>
    <col min="5891" max="5891" width="11.44140625" customWidth="1"/>
    <col min="5892" max="5892" width="15.6640625" customWidth="1"/>
    <col min="5893" max="5893" width="11.44140625" customWidth="1"/>
    <col min="6145" max="6145" width="37.88671875" customWidth="1"/>
    <col min="6146" max="6146" width="15.6640625" customWidth="1"/>
    <col min="6147" max="6147" width="11.44140625" customWidth="1"/>
    <col min="6148" max="6148" width="15.6640625" customWidth="1"/>
    <col min="6149" max="6149" width="11.44140625" customWidth="1"/>
    <col min="6401" max="6401" width="37.88671875" customWidth="1"/>
    <col min="6402" max="6402" width="15.6640625" customWidth="1"/>
    <col min="6403" max="6403" width="11.44140625" customWidth="1"/>
    <col min="6404" max="6404" width="15.6640625" customWidth="1"/>
    <col min="6405" max="6405" width="11.44140625" customWidth="1"/>
    <col min="6657" max="6657" width="37.88671875" customWidth="1"/>
    <col min="6658" max="6658" width="15.6640625" customWidth="1"/>
    <col min="6659" max="6659" width="11.44140625" customWidth="1"/>
    <col min="6660" max="6660" width="15.6640625" customWidth="1"/>
    <col min="6661" max="6661" width="11.44140625" customWidth="1"/>
    <col min="6913" max="6913" width="37.88671875" customWidth="1"/>
    <col min="6914" max="6914" width="15.6640625" customWidth="1"/>
    <col min="6915" max="6915" width="11.44140625" customWidth="1"/>
    <col min="6916" max="6916" width="15.6640625" customWidth="1"/>
    <col min="6917" max="6917" width="11.44140625" customWidth="1"/>
    <col min="7169" max="7169" width="37.88671875" customWidth="1"/>
    <col min="7170" max="7170" width="15.6640625" customWidth="1"/>
    <col min="7171" max="7171" width="11.44140625" customWidth="1"/>
    <col min="7172" max="7172" width="15.6640625" customWidth="1"/>
    <col min="7173" max="7173" width="11.44140625" customWidth="1"/>
    <col min="7425" max="7425" width="37.88671875" customWidth="1"/>
    <col min="7426" max="7426" width="15.6640625" customWidth="1"/>
    <col min="7427" max="7427" width="11.44140625" customWidth="1"/>
    <col min="7428" max="7428" width="15.6640625" customWidth="1"/>
    <col min="7429" max="7429" width="11.44140625" customWidth="1"/>
    <col min="7681" max="7681" width="37.88671875" customWidth="1"/>
    <col min="7682" max="7682" width="15.6640625" customWidth="1"/>
    <col min="7683" max="7683" width="11.44140625" customWidth="1"/>
    <col min="7684" max="7684" width="15.6640625" customWidth="1"/>
    <col min="7685" max="7685" width="11.44140625" customWidth="1"/>
    <col min="7937" max="7937" width="37.88671875" customWidth="1"/>
    <col min="7938" max="7938" width="15.6640625" customWidth="1"/>
    <col min="7939" max="7939" width="11.44140625" customWidth="1"/>
    <col min="7940" max="7940" width="15.6640625" customWidth="1"/>
    <col min="7941" max="7941" width="11.44140625" customWidth="1"/>
    <col min="8193" max="8193" width="37.88671875" customWidth="1"/>
    <col min="8194" max="8194" width="15.6640625" customWidth="1"/>
    <col min="8195" max="8195" width="11.44140625" customWidth="1"/>
    <col min="8196" max="8196" width="15.6640625" customWidth="1"/>
    <col min="8197" max="8197" width="11.44140625" customWidth="1"/>
    <col min="8449" max="8449" width="37.88671875" customWidth="1"/>
    <col min="8450" max="8450" width="15.6640625" customWidth="1"/>
    <col min="8451" max="8451" width="11.44140625" customWidth="1"/>
    <col min="8452" max="8452" width="15.6640625" customWidth="1"/>
    <col min="8453" max="8453" width="11.44140625" customWidth="1"/>
    <col min="8705" max="8705" width="37.88671875" customWidth="1"/>
    <col min="8706" max="8706" width="15.6640625" customWidth="1"/>
    <col min="8707" max="8707" width="11.44140625" customWidth="1"/>
    <col min="8708" max="8708" width="15.6640625" customWidth="1"/>
    <col min="8709" max="8709" width="11.44140625" customWidth="1"/>
    <col min="8961" max="8961" width="37.88671875" customWidth="1"/>
    <col min="8962" max="8962" width="15.6640625" customWidth="1"/>
    <col min="8963" max="8963" width="11.44140625" customWidth="1"/>
    <col min="8964" max="8964" width="15.6640625" customWidth="1"/>
    <col min="8965" max="8965" width="11.44140625" customWidth="1"/>
    <col min="9217" max="9217" width="37.88671875" customWidth="1"/>
    <col min="9218" max="9218" width="15.6640625" customWidth="1"/>
    <col min="9219" max="9219" width="11.44140625" customWidth="1"/>
    <col min="9220" max="9220" width="15.6640625" customWidth="1"/>
    <col min="9221" max="9221" width="11.44140625" customWidth="1"/>
    <col min="9473" max="9473" width="37.88671875" customWidth="1"/>
    <col min="9474" max="9474" width="15.6640625" customWidth="1"/>
    <col min="9475" max="9475" width="11.44140625" customWidth="1"/>
    <col min="9476" max="9476" width="15.6640625" customWidth="1"/>
    <col min="9477" max="9477" width="11.44140625" customWidth="1"/>
    <col min="9729" max="9729" width="37.88671875" customWidth="1"/>
    <col min="9730" max="9730" width="15.6640625" customWidth="1"/>
    <col min="9731" max="9731" width="11.44140625" customWidth="1"/>
    <col min="9732" max="9732" width="15.6640625" customWidth="1"/>
    <col min="9733" max="9733" width="11.44140625" customWidth="1"/>
    <col min="9985" max="9985" width="37.88671875" customWidth="1"/>
    <col min="9986" max="9986" width="15.6640625" customWidth="1"/>
    <col min="9987" max="9987" width="11.44140625" customWidth="1"/>
    <col min="9988" max="9988" width="15.6640625" customWidth="1"/>
    <col min="9989" max="9989" width="11.44140625" customWidth="1"/>
    <col min="10241" max="10241" width="37.88671875" customWidth="1"/>
    <col min="10242" max="10242" width="15.6640625" customWidth="1"/>
    <col min="10243" max="10243" width="11.44140625" customWidth="1"/>
    <col min="10244" max="10244" width="15.6640625" customWidth="1"/>
    <col min="10245" max="10245" width="11.44140625" customWidth="1"/>
    <col min="10497" max="10497" width="37.88671875" customWidth="1"/>
    <col min="10498" max="10498" width="15.6640625" customWidth="1"/>
    <col min="10499" max="10499" width="11.44140625" customWidth="1"/>
    <col min="10500" max="10500" width="15.6640625" customWidth="1"/>
    <col min="10501" max="10501" width="11.44140625" customWidth="1"/>
    <col min="10753" max="10753" width="37.88671875" customWidth="1"/>
    <col min="10754" max="10754" width="15.6640625" customWidth="1"/>
    <col min="10755" max="10755" width="11.44140625" customWidth="1"/>
    <col min="10756" max="10756" width="15.6640625" customWidth="1"/>
    <col min="10757" max="10757" width="11.44140625" customWidth="1"/>
    <col min="11009" max="11009" width="37.88671875" customWidth="1"/>
    <col min="11010" max="11010" width="15.6640625" customWidth="1"/>
    <col min="11011" max="11011" width="11.44140625" customWidth="1"/>
    <col min="11012" max="11012" width="15.6640625" customWidth="1"/>
    <col min="11013" max="11013" width="11.44140625" customWidth="1"/>
    <col min="11265" max="11265" width="37.88671875" customWidth="1"/>
    <col min="11266" max="11266" width="15.6640625" customWidth="1"/>
    <col min="11267" max="11267" width="11.44140625" customWidth="1"/>
    <col min="11268" max="11268" width="15.6640625" customWidth="1"/>
    <col min="11269" max="11269" width="11.44140625" customWidth="1"/>
    <col min="11521" max="11521" width="37.88671875" customWidth="1"/>
    <col min="11522" max="11522" width="15.6640625" customWidth="1"/>
    <col min="11523" max="11523" width="11.44140625" customWidth="1"/>
    <col min="11524" max="11524" width="15.6640625" customWidth="1"/>
    <col min="11525" max="11525" width="11.44140625" customWidth="1"/>
    <col min="11777" max="11777" width="37.88671875" customWidth="1"/>
    <col min="11778" max="11778" width="15.6640625" customWidth="1"/>
    <col min="11779" max="11779" width="11.44140625" customWidth="1"/>
    <col min="11780" max="11780" width="15.6640625" customWidth="1"/>
    <col min="11781" max="11781" width="11.44140625" customWidth="1"/>
    <col min="12033" max="12033" width="37.88671875" customWidth="1"/>
    <col min="12034" max="12034" width="15.6640625" customWidth="1"/>
    <col min="12035" max="12035" width="11.44140625" customWidth="1"/>
    <col min="12036" max="12036" width="15.6640625" customWidth="1"/>
    <col min="12037" max="12037" width="11.44140625" customWidth="1"/>
    <col min="12289" max="12289" width="37.88671875" customWidth="1"/>
    <col min="12290" max="12290" width="15.6640625" customWidth="1"/>
    <col min="12291" max="12291" width="11.44140625" customWidth="1"/>
    <col min="12292" max="12292" width="15.6640625" customWidth="1"/>
    <col min="12293" max="12293" width="11.44140625" customWidth="1"/>
    <col min="12545" max="12545" width="37.88671875" customWidth="1"/>
    <col min="12546" max="12546" width="15.6640625" customWidth="1"/>
    <col min="12547" max="12547" width="11.44140625" customWidth="1"/>
    <col min="12548" max="12548" width="15.6640625" customWidth="1"/>
    <col min="12549" max="12549" width="11.44140625" customWidth="1"/>
    <col min="12801" max="12801" width="37.88671875" customWidth="1"/>
    <col min="12802" max="12802" width="15.6640625" customWidth="1"/>
    <col min="12803" max="12803" width="11.44140625" customWidth="1"/>
    <col min="12804" max="12804" width="15.6640625" customWidth="1"/>
    <col min="12805" max="12805" width="11.44140625" customWidth="1"/>
    <col min="13057" max="13057" width="37.88671875" customWidth="1"/>
    <col min="13058" max="13058" width="15.6640625" customWidth="1"/>
    <col min="13059" max="13059" width="11.44140625" customWidth="1"/>
    <col min="13060" max="13060" width="15.6640625" customWidth="1"/>
    <col min="13061" max="13061" width="11.44140625" customWidth="1"/>
    <col min="13313" max="13313" width="37.88671875" customWidth="1"/>
    <col min="13314" max="13314" width="15.6640625" customWidth="1"/>
    <col min="13315" max="13315" width="11.44140625" customWidth="1"/>
    <col min="13316" max="13316" width="15.6640625" customWidth="1"/>
    <col min="13317" max="13317" width="11.44140625" customWidth="1"/>
    <col min="13569" max="13569" width="37.88671875" customWidth="1"/>
    <col min="13570" max="13570" width="15.6640625" customWidth="1"/>
    <col min="13571" max="13571" width="11.44140625" customWidth="1"/>
    <col min="13572" max="13572" width="15.6640625" customWidth="1"/>
    <col min="13573" max="13573" width="11.44140625" customWidth="1"/>
    <col min="13825" max="13825" width="37.88671875" customWidth="1"/>
    <col min="13826" max="13826" width="15.6640625" customWidth="1"/>
    <col min="13827" max="13827" width="11.44140625" customWidth="1"/>
    <col min="13828" max="13828" width="15.6640625" customWidth="1"/>
    <col min="13829" max="13829" width="11.44140625" customWidth="1"/>
    <col min="14081" max="14081" width="37.88671875" customWidth="1"/>
    <col min="14082" max="14082" width="15.6640625" customWidth="1"/>
    <col min="14083" max="14083" width="11.44140625" customWidth="1"/>
    <col min="14084" max="14084" width="15.6640625" customWidth="1"/>
    <col min="14085" max="14085" width="11.44140625" customWidth="1"/>
    <col min="14337" max="14337" width="37.88671875" customWidth="1"/>
    <col min="14338" max="14338" width="15.6640625" customWidth="1"/>
    <col min="14339" max="14339" width="11.44140625" customWidth="1"/>
    <col min="14340" max="14340" width="15.6640625" customWidth="1"/>
    <col min="14341" max="14341" width="11.44140625" customWidth="1"/>
    <col min="14593" max="14593" width="37.88671875" customWidth="1"/>
    <col min="14594" max="14594" width="15.6640625" customWidth="1"/>
    <col min="14595" max="14595" width="11.44140625" customWidth="1"/>
    <col min="14596" max="14596" width="15.6640625" customWidth="1"/>
    <col min="14597" max="14597" width="11.44140625" customWidth="1"/>
    <col min="14849" max="14849" width="37.88671875" customWidth="1"/>
    <col min="14850" max="14850" width="15.6640625" customWidth="1"/>
    <col min="14851" max="14851" width="11.44140625" customWidth="1"/>
    <col min="14852" max="14852" width="15.6640625" customWidth="1"/>
    <col min="14853" max="14853" width="11.44140625" customWidth="1"/>
    <col min="15105" max="15105" width="37.88671875" customWidth="1"/>
    <col min="15106" max="15106" width="15.6640625" customWidth="1"/>
    <col min="15107" max="15107" width="11.44140625" customWidth="1"/>
    <col min="15108" max="15108" width="15.6640625" customWidth="1"/>
    <col min="15109" max="15109" width="11.44140625" customWidth="1"/>
    <col min="15361" max="15361" width="37.88671875" customWidth="1"/>
    <col min="15362" max="15362" width="15.6640625" customWidth="1"/>
    <col min="15363" max="15363" width="11.44140625" customWidth="1"/>
    <col min="15364" max="15364" width="15.6640625" customWidth="1"/>
    <col min="15365" max="15365" width="11.44140625" customWidth="1"/>
    <col min="15617" max="15617" width="37.88671875" customWidth="1"/>
    <col min="15618" max="15618" width="15.6640625" customWidth="1"/>
    <col min="15619" max="15619" width="11.44140625" customWidth="1"/>
    <col min="15620" max="15620" width="15.6640625" customWidth="1"/>
    <col min="15621" max="15621" width="11.44140625" customWidth="1"/>
    <col min="15873" max="15873" width="37.88671875" customWidth="1"/>
    <col min="15874" max="15874" width="15.6640625" customWidth="1"/>
    <col min="15875" max="15875" width="11.44140625" customWidth="1"/>
    <col min="15876" max="15876" width="15.6640625" customWidth="1"/>
    <col min="15877" max="15877" width="11.44140625" customWidth="1"/>
    <col min="16129" max="16129" width="37.88671875" customWidth="1"/>
    <col min="16130" max="16130" width="15.6640625" customWidth="1"/>
    <col min="16131" max="16131" width="11.44140625" customWidth="1"/>
    <col min="16132" max="16132" width="15.6640625" customWidth="1"/>
    <col min="16133" max="16133" width="11.44140625" customWidth="1"/>
  </cols>
  <sheetData>
    <row r="1" spans="1:6" ht="16.5" customHeight="1">
      <c r="A1" s="988" t="s">
        <v>1639</v>
      </c>
      <c r="B1" s="988"/>
      <c r="C1" s="988"/>
      <c r="D1" s="988"/>
      <c r="E1" s="988"/>
    </row>
    <row r="2" spans="1:6" ht="17.25" customHeight="1">
      <c r="A2" s="988" t="s">
        <v>1640</v>
      </c>
      <c r="B2" s="988"/>
      <c r="C2" s="988"/>
      <c r="D2" s="988"/>
      <c r="E2" s="988"/>
    </row>
    <row r="3" spans="1:6" ht="19.5" customHeight="1">
      <c r="A3" s="1393" t="s">
        <v>1368</v>
      </c>
      <c r="B3" s="1393"/>
      <c r="C3" s="1393"/>
      <c r="D3" s="1393"/>
      <c r="E3" s="1393"/>
    </row>
    <row r="4" spans="1:6" s="105" customFormat="1" ht="25.95" customHeight="1">
      <c r="A4" s="1338" t="s">
        <v>1138</v>
      </c>
      <c r="B4" s="1030">
        <v>2019</v>
      </c>
      <c r="C4" s="1030"/>
      <c r="D4" s="1030">
        <v>2020</v>
      </c>
      <c r="E4" s="1030"/>
    </row>
    <row r="5" spans="1:6" s="105" customFormat="1" ht="54" customHeight="1">
      <c r="A5" s="1338"/>
      <c r="B5" s="69" t="s">
        <v>1641</v>
      </c>
      <c r="C5" s="69" t="s">
        <v>1642</v>
      </c>
      <c r="D5" s="69" t="s">
        <v>1641</v>
      </c>
      <c r="E5" s="69" t="s">
        <v>1642</v>
      </c>
    </row>
    <row r="6" spans="1:6" ht="27.75" customHeight="1">
      <c r="A6" s="77" t="s">
        <v>705</v>
      </c>
      <c r="B6" s="69">
        <v>1275.2</v>
      </c>
      <c r="C6" s="69">
        <v>32.299999999999997</v>
      </c>
      <c r="D6" s="69">
        <v>1306.9000000000001</v>
      </c>
      <c r="E6" s="69">
        <v>31.7</v>
      </c>
      <c r="F6" s="575"/>
    </row>
    <row r="7" spans="1:6" ht="27.75" customHeight="1">
      <c r="A7" s="77" t="s">
        <v>72</v>
      </c>
      <c r="B7" s="69">
        <v>499.5</v>
      </c>
      <c r="C7" s="69" t="s">
        <v>1643</v>
      </c>
      <c r="D7" s="70">
        <v>521.1</v>
      </c>
      <c r="E7" s="70">
        <v>21.6</v>
      </c>
    </row>
    <row r="8" spans="1:6" ht="27.75" customHeight="1">
      <c r="A8" s="77" t="s">
        <v>1644</v>
      </c>
      <c r="B8" s="69">
        <v>2424.1999999999998</v>
      </c>
      <c r="C8" s="69" t="s">
        <v>1645</v>
      </c>
      <c r="D8" s="69">
        <v>2527.8000000000002</v>
      </c>
      <c r="E8" s="69">
        <v>151.5</v>
      </c>
      <c r="F8" s="575"/>
    </row>
    <row r="9" spans="1:6" ht="27.75" customHeight="1">
      <c r="A9" s="77" t="s">
        <v>707</v>
      </c>
      <c r="B9" s="69" t="s">
        <v>1646</v>
      </c>
      <c r="C9" s="69">
        <v>61.2</v>
      </c>
      <c r="D9" s="69">
        <v>2142.1999999999998</v>
      </c>
      <c r="E9" s="69">
        <v>61.2</v>
      </c>
      <c r="F9" s="575"/>
    </row>
    <row r="10" spans="1:6" ht="27.75" customHeight="1">
      <c r="A10" s="77" t="s">
        <v>1647</v>
      </c>
      <c r="B10" s="69">
        <v>584.9</v>
      </c>
      <c r="C10" s="69">
        <v>26.2</v>
      </c>
      <c r="D10" s="70">
        <v>628.6</v>
      </c>
      <c r="E10" s="70">
        <v>43.7</v>
      </c>
    </row>
    <row r="11" spans="1:6" ht="27.75" customHeight="1">
      <c r="A11" s="77" t="s">
        <v>68</v>
      </c>
      <c r="B11" s="69">
        <v>947.1</v>
      </c>
      <c r="C11" s="69">
        <v>34.9</v>
      </c>
      <c r="D11" s="70">
        <v>968.1</v>
      </c>
      <c r="E11" s="70">
        <v>21</v>
      </c>
    </row>
    <row r="12" spans="1:6" ht="27.75" customHeight="1">
      <c r="A12" s="694" t="s">
        <v>78</v>
      </c>
      <c r="B12" s="69" t="s">
        <v>1648</v>
      </c>
      <c r="C12" s="69">
        <v>53.7</v>
      </c>
      <c r="D12" s="69">
        <v>880.2</v>
      </c>
      <c r="E12" s="69">
        <v>32.200000000000003</v>
      </c>
    </row>
    <row r="13" spans="1:6" ht="27.75" customHeight="1">
      <c r="A13" s="77" t="s">
        <v>709</v>
      </c>
      <c r="B13" s="69">
        <v>523.6</v>
      </c>
      <c r="C13" s="69">
        <v>33.200000000000003</v>
      </c>
      <c r="D13" s="70">
        <v>539</v>
      </c>
      <c r="E13" s="70">
        <v>15.3</v>
      </c>
    </row>
    <row r="14" spans="1:6" ht="27.75" customHeight="1">
      <c r="A14" s="77" t="s">
        <v>1649</v>
      </c>
      <c r="B14" s="69">
        <v>509.7</v>
      </c>
      <c r="C14" s="69">
        <v>15.4</v>
      </c>
      <c r="D14" s="70">
        <v>540.5</v>
      </c>
      <c r="E14" s="70">
        <v>30.9</v>
      </c>
    </row>
    <row r="15" spans="1:6" ht="27.75" customHeight="1">
      <c r="A15" s="77" t="s">
        <v>71</v>
      </c>
      <c r="B15" s="69" t="s">
        <v>1650</v>
      </c>
      <c r="C15" s="69">
        <v>30.5</v>
      </c>
      <c r="D15" s="70">
        <v>756.4</v>
      </c>
      <c r="E15" s="70">
        <v>24.4</v>
      </c>
    </row>
    <row r="16" spans="1:6" ht="27.75" customHeight="1">
      <c r="A16" s="77" t="s">
        <v>73</v>
      </c>
      <c r="B16" s="69">
        <v>1279.9000000000001</v>
      </c>
      <c r="C16" s="69">
        <v>75.5</v>
      </c>
      <c r="D16" s="70">
        <v>1338.8</v>
      </c>
      <c r="E16" s="70">
        <v>58.3</v>
      </c>
    </row>
    <row r="17" spans="1:5" ht="27.75" customHeight="1">
      <c r="A17" s="77" t="s">
        <v>74</v>
      </c>
      <c r="B17" s="69">
        <v>1188.4000000000001</v>
      </c>
      <c r="C17" s="69">
        <v>61.2</v>
      </c>
      <c r="D17" s="69">
        <v>1220.5</v>
      </c>
      <c r="E17" s="69">
        <v>35</v>
      </c>
    </row>
    <row r="18" spans="1:5" ht="27.75" customHeight="1">
      <c r="A18" s="77" t="s">
        <v>75</v>
      </c>
      <c r="B18" s="69" t="s">
        <v>1651</v>
      </c>
      <c r="C18" s="69">
        <v>40.1</v>
      </c>
      <c r="D18" s="69">
        <v>959</v>
      </c>
      <c r="E18" s="69">
        <v>24</v>
      </c>
    </row>
    <row r="19" spans="1:5" ht="27.75" customHeight="1">
      <c r="A19" s="77" t="s">
        <v>76</v>
      </c>
      <c r="B19" s="69">
        <v>820.4</v>
      </c>
      <c r="C19" s="69">
        <v>32.4</v>
      </c>
      <c r="D19" s="69">
        <v>855.5</v>
      </c>
      <c r="E19" s="69">
        <v>35.1</v>
      </c>
    </row>
    <row r="20" spans="1:5" ht="27.75" customHeight="1">
      <c r="A20" s="694" t="s">
        <v>77</v>
      </c>
      <c r="B20" s="69">
        <v>694.7</v>
      </c>
      <c r="C20" s="69">
        <v>42.4</v>
      </c>
      <c r="D20" s="69">
        <v>711.6</v>
      </c>
      <c r="E20" s="69">
        <v>16.899999999999999</v>
      </c>
    </row>
    <row r="21" spans="1:5" ht="27.75" customHeight="1">
      <c r="A21" s="694" t="s">
        <v>79</v>
      </c>
      <c r="B21" s="69">
        <v>955.5</v>
      </c>
      <c r="C21" s="69">
        <v>69.8</v>
      </c>
      <c r="D21" s="69">
        <v>1019.9</v>
      </c>
      <c r="E21" s="69">
        <v>64.400000000000006</v>
      </c>
    </row>
    <row r="22" spans="1:5" ht="27.75" customHeight="1">
      <c r="A22" s="694" t="s">
        <v>80</v>
      </c>
      <c r="B22" s="69">
        <v>777.6</v>
      </c>
      <c r="C22" s="69">
        <v>80.400000000000006</v>
      </c>
      <c r="D22" s="69">
        <v>791</v>
      </c>
      <c r="E22" s="69">
        <v>13.4</v>
      </c>
    </row>
    <row r="23" spans="1:5" ht="27.75" customHeight="1">
      <c r="A23" s="694" t="s">
        <v>81</v>
      </c>
      <c r="B23" s="69">
        <v>1023.6</v>
      </c>
      <c r="C23" s="69">
        <v>52.3</v>
      </c>
      <c r="D23" s="69">
        <v>1053.5</v>
      </c>
      <c r="E23" s="69">
        <v>37.4</v>
      </c>
    </row>
    <row r="24" spans="1:5" ht="27.75" customHeight="1">
      <c r="A24" s="694" t="s">
        <v>82</v>
      </c>
      <c r="B24" s="69">
        <v>845.1</v>
      </c>
      <c r="C24" s="69">
        <v>93.3</v>
      </c>
      <c r="D24" s="69">
        <v>900</v>
      </c>
      <c r="E24" s="69">
        <v>54.9</v>
      </c>
    </row>
    <row r="25" spans="1:5" ht="27.75" customHeight="1">
      <c r="A25" s="694" t="s">
        <v>83</v>
      </c>
      <c r="B25" s="69">
        <v>1049.3</v>
      </c>
      <c r="C25" s="69">
        <v>47.7</v>
      </c>
      <c r="D25" s="69">
        <v>1075.8</v>
      </c>
      <c r="E25" s="69">
        <v>26.5</v>
      </c>
    </row>
    <row r="26" spans="1:5" ht="27.75" customHeight="1">
      <c r="A26" s="694" t="s">
        <v>84</v>
      </c>
      <c r="B26" s="69">
        <v>896.4</v>
      </c>
      <c r="C26" s="69">
        <v>94.4</v>
      </c>
      <c r="D26" s="69">
        <v>922.6</v>
      </c>
      <c r="E26" s="69">
        <v>26.2</v>
      </c>
    </row>
    <row r="27" spans="1:5" ht="27.75" customHeight="1">
      <c r="A27" s="694" t="s">
        <v>85</v>
      </c>
      <c r="B27" s="69">
        <v>841.4</v>
      </c>
      <c r="C27" s="69" t="s">
        <v>1652</v>
      </c>
      <c r="D27" s="69">
        <v>910.4</v>
      </c>
      <c r="E27" s="69">
        <v>69</v>
      </c>
    </row>
    <row r="28" spans="1:5" ht="27.75" customHeight="1">
      <c r="A28" s="861" t="s">
        <v>94</v>
      </c>
      <c r="B28" s="87">
        <v>1134.2</v>
      </c>
      <c r="C28" s="87">
        <v>41.5</v>
      </c>
      <c r="D28" s="87">
        <v>1168.7</v>
      </c>
      <c r="E28" s="87">
        <v>34.299999999999997</v>
      </c>
    </row>
  </sheetData>
  <mergeCells count="6">
    <mergeCell ref="A1:E1"/>
    <mergeCell ref="A2:E2"/>
    <mergeCell ref="A3:E3"/>
    <mergeCell ref="A4:A5"/>
    <mergeCell ref="B4:C4"/>
    <mergeCell ref="D4:E4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>
  <dimension ref="A1:F44"/>
  <sheetViews>
    <sheetView topLeftCell="A16" zoomScaleNormal="100" workbookViewId="0">
      <selection activeCell="A38" sqref="A38:F38"/>
    </sheetView>
  </sheetViews>
  <sheetFormatPr defaultRowHeight="13.2"/>
  <cols>
    <col min="1" max="1" width="29.6640625" style="195" customWidth="1"/>
    <col min="2" max="2" width="10.33203125" style="195" customWidth="1"/>
    <col min="3" max="3" width="14.6640625" style="195" customWidth="1"/>
    <col min="4" max="4" width="12.44140625" style="195" customWidth="1"/>
    <col min="5" max="5" width="10.5546875" style="195" customWidth="1"/>
    <col min="6" max="6" width="13.88671875" style="195" customWidth="1"/>
    <col min="7" max="256" width="8.88671875" style="195"/>
    <col min="257" max="257" width="29.6640625" style="195" customWidth="1"/>
    <col min="258" max="258" width="10.33203125" style="195" customWidth="1"/>
    <col min="259" max="259" width="14.6640625" style="195" customWidth="1"/>
    <col min="260" max="260" width="12.44140625" style="195" customWidth="1"/>
    <col min="261" max="261" width="10.5546875" style="195" customWidth="1"/>
    <col min="262" max="262" width="13.88671875" style="195" customWidth="1"/>
    <col min="263" max="512" width="8.88671875" style="195"/>
    <col min="513" max="513" width="29.6640625" style="195" customWidth="1"/>
    <col min="514" max="514" width="10.33203125" style="195" customWidth="1"/>
    <col min="515" max="515" width="14.6640625" style="195" customWidth="1"/>
    <col min="516" max="516" width="12.44140625" style="195" customWidth="1"/>
    <col min="517" max="517" width="10.5546875" style="195" customWidth="1"/>
    <col min="518" max="518" width="13.88671875" style="195" customWidth="1"/>
    <col min="519" max="768" width="8.88671875" style="195"/>
    <col min="769" max="769" width="29.6640625" style="195" customWidth="1"/>
    <col min="770" max="770" width="10.33203125" style="195" customWidth="1"/>
    <col min="771" max="771" width="14.6640625" style="195" customWidth="1"/>
    <col min="772" max="772" width="12.44140625" style="195" customWidth="1"/>
    <col min="773" max="773" width="10.5546875" style="195" customWidth="1"/>
    <col min="774" max="774" width="13.88671875" style="195" customWidth="1"/>
    <col min="775" max="1024" width="8.88671875" style="195"/>
    <col min="1025" max="1025" width="29.6640625" style="195" customWidth="1"/>
    <col min="1026" max="1026" width="10.33203125" style="195" customWidth="1"/>
    <col min="1027" max="1027" width="14.6640625" style="195" customWidth="1"/>
    <col min="1028" max="1028" width="12.44140625" style="195" customWidth="1"/>
    <col min="1029" max="1029" width="10.5546875" style="195" customWidth="1"/>
    <col min="1030" max="1030" width="13.88671875" style="195" customWidth="1"/>
    <col min="1031" max="1280" width="8.88671875" style="195"/>
    <col min="1281" max="1281" width="29.6640625" style="195" customWidth="1"/>
    <col min="1282" max="1282" width="10.33203125" style="195" customWidth="1"/>
    <col min="1283" max="1283" width="14.6640625" style="195" customWidth="1"/>
    <col min="1284" max="1284" width="12.44140625" style="195" customWidth="1"/>
    <col min="1285" max="1285" width="10.5546875" style="195" customWidth="1"/>
    <col min="1286" max="1286" width="13.88671875" style="195" customWidth="1"/>
    <col min="1287" max="1536" width="8.88671875" style="195"/>
    <col min="1537" max="1537" width="29.6640625" style="195" customWidth="1"/>
    <col min="1538" max="1538" width="10.33203125" style="195" customWidth="1"/>
    <col min="1539" max="1539" width="14.6640625" style="195" customWidth="1"/>
    <col min="1540" max="1540" width="12.44140625" style="195" customWidth="1"/>
    <col min="1541" max="1541" width="10.5546875" style="195" customWidth="1"/>
    <col min="1542" max="1542" width="13.88671875" style="195" customWidth="1"/>
    <col min="1543" max="1792" width="8.88671875" style="195"/>
    <col min="1793" max="1793" width="29.6640625" style="195" customWidth="1"/>
    <col min="1794" max="1794" width="10.33203125" style="195" customWidth="1"/>
    <col min="1795" max="1795" width="14.6640625" style="195" customWidth="1"/>
    <col min="1796" max="1796" width="12.44140625" style="195" customWidth="1"/>
    <col min="1797" max="1797" width="10.5546875" style="195" customWidth="1"/>
    <col min="1798" max="1798" width="13.88671875" style="195" customWidth="1"/>
    <col min="1799" max="2048" width="8.88671875" style="195"/>
    <col min="2049" max="2049" width="29.6640625" style="195" customWidth="1"/>
    <col min="2050" max="2050" width="10.33203125" style="195" customWidth="1"/>
    <col min="2051" max="2051" width="14.6640625" style="195" customWidth="1"/>
    <col min="2052" max="2052" width="12.44140625" style="195" customWidth="1"/>
    <col min="2053" max="2053" width="10.5546875" style="195" customWidth="1"/>
    <col min="2054" max="2054" width="13.88671875" style="195" customWidth="1"/>
    <col min="2055" max="2304" width="8.88671875" style="195"/>
    <col min="2305" max="2305" width="29.6640625" style="195" customWidth="1"/>
    <col min="2306" max="2306" width="10.33203125" style="195" customWidth="1"/>
    <col min="2307" max="2307" width="14.6640625" style="195" customWidth="1"/>
    <col min="2308" max="2308" width="12.44140625" style="195" customWidth="1"/>
    <col min="2309" max="2309" width="10.5546875" style="195" customWidth="1"/>
    <col min="2310" max="2310" width="13.88671875" style="195" customWidth="1"/>
    <col min="2311" max="2560" width="8.88671875" style="195"/>
    <col min="2561" max="2561" width="29.6640625" style="195" customWidth="1"/>
    <col min="2562" max="2562" width="10.33203125" style="195" customWidth="1"/>
    <col min="2563" max="2563" width="14.6640625" style="195" customWidth="1"/>
    <col min="2564" max="2564" width="12.44140625" style="195" customWidth="1"/>
    <col min="2565" max="2565" width="10.5546875" style="195" customWidth="1"/>
    <col min="2566" max="2566" width="13.88671875" style="195" customWidth="1"/>
    <col min="2567" max="2816" width="8.88671875" style="195"/>
    <col min="2817" max="2817" width="29.6640625" style="195" customWidth="1"/>
    <col min="2818" max="2818" width="10.33203125" style="195" customWidth="1"/>
    <col min="2819" max="2819" width="14.6640625" style="195" customWidth="1"/>
    <col min="2820" max="2820" width="12.44140625" style="195" customWidth="1"/>
    <col min="2821" max="2821" width="10.5546875" style="195" customWidth="1"/>
    <col min="2822" max="2822" width="13.88671875" style="195" customWidth="1"/>
    <col min="2823" max="3072" width="8.88671875" style="195"/>
    <col min="3073" max="3073" width="29.6640625" style="195" customWidth="1"/>
    <col min="3074" max="3074" width="10.33203125" style="195" customWidth="1"/>
    <col min="3075" max="3075" width="14.6640625" style="195" customWidth="1"/>
    <col min="3076" max="3076" width="12.44140625" style="195" customWidth="1"/>
    <col min="3077" max="3077" width="10.5546875" style="195" customWidth="1"/>
    <col min="3078" max="3078" width="13.88671875" style="195" customWidth="1"/>
    <col min="3079" max="3328" width="8.88671875" style="195"/>
    <col min="3329" max="3329" width="29.6640625" style="195" customWidth="1"/>
    <col min="3330" max="3330" width="10.33203125" style="195" customWidth="1"/>
    <col min="3331" max="3331" width="14.6640625" style="195" customWidth="1"/>
    <col min="3332" max="3332" width="12.44140625" style="195" customWidth="1"/>
    <col min="3333" max="3333" width="10.5546875" style="195" customWidth="1"/>
    <col min="3334" max="3334" width="13.88671875" style="195" customWidth="1"/>
    <col min="3335" max="3584" width="8.88671875" style="195"/>
    <col min="3585" max="3585" width="29.6640625" style="195" customWidth="1"/>
    <col min="3586" max="3586" width="10.33203125" style="195" customWidth="1"/>
    <col min="3587" max="3587" width="14.6640625" style="195" customWidth="1"/>
    <col min="3588" max="3588" width="12.44140625" style="195" customWidth="1"/>
    <col min="3589" max="3589" width="10.5546875" style="195" customWidth="1"/>
    <col min="3590" max="3590" width="13.88671875" style="195" customWidth="1"/>
    <col min="3591" max="3840" width="8.88671875" style="195"/>
    <col min="3841" max="3841" width="29.6640625" style="195" customWidth="1"/>
    <col min="3842" max="3842" width="10.33203125" style="195" customWidth="1"/>
    <col min="3843" max="3843" width="14.6640625" style="195" customWidth="1"/>
    <col min="3844" max="3844" width="12.44140625" style="195" customWidth="1"/>
    <col min="3845" max="3845" width="10.5546875" style="195" customWidth="1"/>
    <col min="3846" max="3846" width="13.88671875" style="195" customWidth="1"/>
    <col min="3847" max="4096" width="8.88671875" style="195"/>
    <col min="4097" max="4097" width="29.6640625" style="195" customWidth="1"/>
    <col min="4098" max="4098" width="10.33203125" style="195" customWidth="1"/>
    <col min="4099" max="4099" width="14.6640625" style="195" customWidth="1"/>
    <col min="4100" max="4100" width="12.44140625" style="195" customWidth="1"/>
    <col min="4101" max="4101" width="10.5546875" style="195" customWidth="1"/>
    <col min="4102" max="4102" width="13.88671875" style="195" customWidth="1"/>
    <col min="4103" max="4352" width="8.88671875" style="195"/>
    <col min="4353" max="4353" width="29.6640625" style="195" customWidth="1"/>
    <col min="4354" max="4354" width="10.33203125" style="195" customWidth="1"/>
    <col min="4355" max="4355" width="14.6640625" style="195" customWidth="1"/>
    <col min="4356" max="4356" width="12.44140625" style="195" customWidth="1"/>
    <col min="4357" max="4357" width="10.5546875" style="195" customWidth="1"/>
    <col min="4358" max="4358" width="13.88671875" style="195" customWidth="1"/>
    <col min="4359" max="4608" width="8.88671875" style="195"/>
    <col min="4609" max="4609" width="29.6640625" style="195" customWidth="1"/>
    <col min="4610" max="4610" width="10.33203125" style="195" customWidth="1"/>
    <col min="4611" max="4611" width="14.6640625" style="195" customWidth="1"/>
    <col min="4612" max="4612" width="12.44140625" style="195" customWidth="1"/>
    <col min="4613" max="4613" width="10.5546875" style="195" customWidth="1"/>
    <col min="4614" max="4614" width="13.88671875" style="195" customWidth="1"/>
    <col min="4615" max="4864" width="8.88671875" style="195"/>
    <col min="4865" max="4865" width="29.6640625" style="195" customWidth="1"/>
    <col min="4866" max="4866" width="10.33203125" style="195" customWidth="1"/>
    <col min="4867" max="4867" width="14.6640625" style="195" customWidth="1"/>
    <col min="4868" max="4868" width="12.44140625" style="195" customWidth="1"/>
    <col min="4869" max="4869" width="10.5546875" style="195" customWidth="1"/>
    <col min="4870" max="4870" width="13.88671875" style="195" customWidth="1"/>
    <col min="4871" max="5120" width="8.88671875" style="195"/>
    <col min="5121" max="5121" width="29.6640625" style="195" customWidth="1"/>
    <col min="5122" max="5122" width="10.33203125" style="195" customWidth="1"/>
    <col min="5123" max="5123" width="14.6640625" style="195" customWidth="1"/>
    <col min="5124" max="5124" width="12.44140625" style="195" customWidth="1"/>
    <col min="5125" max="5125" width="10.5546875" style="195" customWidth="1"/>
    <col min="5126" max="5126" width="13.88671875" style="195" customWidth="1"/>
    <col min="5127" max="5376" width="8.88671875" style="195"/>
    <col min="5377" max="5377" width="29.6640625" style="195" customWidth="1"/>
    <col min="5378" max="5378" width="10.33203125" style="195" customWidth="1"/>
    <col min="5379" max="5379" width="14.6640625" style="195" customWidth="1"/>
    <col min="5380" max="5380" width="12.44140625" style="195" customWidth="1"/>
    <col min="5381" max="5381" width="10.5546875" style="195" customWidth="1"/>
    <col min="5382" max="5382" width="13.88671875" style="195" customWidth="1"/>
    <col min="5383" max="5632" width="8.88671875" style="195"/>
    <col min="5633" max="5633" width="29.6640625" style="195" customWidth="1"/>
    <col min="5634" max="5634" width="10.33203125" style="195" customWidth="1"/>
    <col min="5635" max="5635" width="14.6640625" style="195" customWidth="1"/>
    <col min="5636" max="5636" width="12.44140625" style="195" customWidth="1"/>
    <col min="5637" max="5637" width="10.5546875" style="195" customWidth="1"/>
    <col min="5638" max="5638" width="13.88671875" style="195" customWidth="1"/>
    <col min="5639" max="5888" width="8.88671875" style="195"/>
    <col min="5889" max="5889" width="29.6640625" style="195" customWidth="1"/>
    <col min="5890" max="5890" width="10.33203125" style="195" customWidth="1"/>
    <col min="5891" max="5891" width="14.6640625" style="195" customWidth="1"/>
    <col min="5892" max="5892" width="12.44140625" style="195" customWidth="1"/>
    <col min="5893" max="5893" width="10.5546875" style="195" customWidth="1"/>
    <col min="5894" max="5894" width="13.88671875" style="195" customWidth="1"/>
    <col min="5895" max="6144" width="8.88671875" style="195"/>
    <col min="6145" max="6145" width="29.6640625" style="195" customWidth="1"/>
    <col min="6146" max="6146" width="10.33203125" style="195" customWidth="1"/>
    <col min="6147" max="6147" width="14.6640625" style="195" customWidth="1"/>
    <col min="6148" max="6148" width="12.44140625" style="195" customWidth="1"/>
    <col min="6149" max="6149" width="10.5546875" style="195" customWidth="1"/>
    <col min="6150" max="6150" width="13.88671875" style="195" customWidth="1"/>
    <col min="6151" max="6400" width="8.88671875" style="195"/>
    <col min="6401" max="6401" width="29.6640625" style="195" customWidth="1"/>
    <col min="6402" max="6402" width="10.33203125" style="195" customWidth="1"/>
    <col min="6403" max="6403" width="14.6640625" style="195" customWidth="1"/>
    <col min="6404" max="6404" width="12.44140625" style="195" customWidth="1"/>
    <col min="6405" max="6405" width="10.5546875" style="195" customWidth="1"/>
    <col min="6406" max="6406" width="13.88671875" style="195" customWidth="1"/>
    <col min="6407" max="6656" width="8.88671875" style="195"/>
    <col min="6657" max="6657" width="29.6640625" style="195" customWidth="1"/>
    <col min="6658" max="6658" width="10.33203125" style="195" customWidth="1"/>
    <col min="6659" max="6659" width="14.6640625" style="195" customWidth="1"/>
    <col min="6660" max="6660" width="12.44140625" style="195" customWidth="1"/>
    <col min="6661" max="6661" width="10.5546875" style="195" customWidth="1"/>
    <col min="6662" max="6662" width="13.88671875" style="195" customWidth="1"/>
    <col min="6663" max="6912" width="8.88671875" style="195"/>
    <col min="6913" max="6913" width="29.6640625" style="195" customWidth="1"/>
    <col min="6914" max="6914" width="10.33203125" style="195" customWidth="1"/>
    <col min="6915" max="6915" width="14.6640625" style="195" customWidth="1"/>
    <col min="6916" max="6916" width="12.44140625" style="195" customWidth="1"/>
    <col min="6917" max="6917" width="10.5546875" style="195" customWidth="1"/>
    <col min="6918" max="6918" width="13.88671875" style="195" customWidth="1"/>
    <col min="6919" max="7168" width="8.88671875" style="195"/>
    <col min="7169" max="7169" width="29.6640625" style="195" customWidth="1"/>
    <col min="7170" max="7170" width="10.33203125" style="195" customWidth="1"/>
    <col min="7171" max="7171" width="14.6640625" style="195" customWidth="1"/>
    <col min="7172" max="7172" width="12.44140625" style="195" customWidth="1"/>
    <col min="7173" max="7173" width="10.5546875" style="195" customWidth="1"/>
    <col min="7174" max="7174" width="13.88671875" style="195" customWidth="1"/>
    <col min="7175" max="7424" width="8.88671875" style="195"/>
    <col min="7425" max="7425" width="29.6640625" style="195" customWidth="1"/>
    <col min="7426" max="7426" width="10.33203125" style="195" customWidth="1"/>
    <col min="7427" max="7427" width="14.6640625" style="195" customWidth="1"/>
    <col min="7428" max="7428" width="12.44140625" style="195" customWidth="1"/>
    <col min="7429" max="7429" width="10.5546875" style="195" customWidth="1"/>
    <col min="7430" max="7430" width="13.88671875" style="195" customWidth="1"/>
    <col min="7431" max="7680" width="8.88671875" style="195"/>
    <col min="7681" max="7681" width="29.6640625" style="195" customWidth="1"/>
    <col min="7682" max="7682" width="10.33203125" style="195" customWidth="1"/>
    <col min="7683" max="7683" width="14.6640625" style="195" customWidth="1"/>
    <col min="7684" max="7684" width="12.44140625" style="195" customWidth="1"/>
    <col min="7685" max="7685" width="10.5546875" style="195" customWidth="1"/>
    <col min="7686" max="7686" width="13.88671875" style="195" customWidth="1"/>
    <col min="7687" max="7936" width="8.88671875" style="195"/>
    <col min="7937" max="7937" width="29.6640625" style="195" customWidth="1"/>
    <col min="7938" max="7938" width="10.33203125" style="195" customWidth="1"/>
    <col min="7939" max="7939" width="14.6640625" style="195" customWidth="1"/>
    <col min="7940" max="7940" width="12.44140625" style="195" customWidth="1"/>
    <col min="7941" max="7941" width="10.5546875" style="195" customWidth="1"/>
    <col min="7942" max="7942" width="13.88671875" style="195" customWidth="1"/>
    <col min="7943" max="8192" width="8.88671875" style="195"/>
    <col min="8193" max="8193" width="29.6640625" style="195" customWidth="1"/>
    <col min="8194" max="8194" width="10.33203125" style="195" customWidth="1"/>
    <col min="8195" max="8195" width="14.6640625" style="195" customWidth="1"/>
    <col min="8196" max="8196" width="12.44140625" style="195" customWidth="1"/>
    <col min="8197" max="8197" width="10.5546875" style="195" customWidth="1"/>
    <col min="8198" max="8198" width="13.88671875" style="195" customWidth="1"/>
    <col min="8199" max="8448" width="8.88671875" style="195"/>
    <col min="8449" max="8449" width="29.6640625" style="195" customWidth="1"/>
    <col min="8450" max="8450" width="10.33203125" style="195" customWidth="1"/>
    <col min="8451" max="8451" width="14.6640625" style="195" customWidth="1"/>
    <col min="8452" max="8452" width="12.44140625" style="195" customWidth="1"/>
    <col min="8453" max="8453" width="10.5546875" style="195" customWidth="1"/>
    <col min="8454" max="8454" width="13.88671875" style="195" customWidth="1"/>
    <col min="8455" max="8704" width="8.88671875" style="195"/>
    <col min="8705" max="8705" width="29.6640625" style="195" customWidth="1"/>
    <col min="8706" max="8706" width="10.33203125" style="195" customWidth="1"/>
    <col min="8707" max="8707" width="14.6640625" style="195" customWidth="1"/>
    <col min="8708" max="8708" width="12.44140625" style="195" customWidth="1"/>
    <col min="8709" max="8709" width="10.5546875" style="195" customWidth="1"/>
    <col min="8710" max="8710" width="13.88671875" style="195" customWidth="1"/>
    <col min="8711" max="8960" width="8.88671875" style="195"/>
    <col min="8961" max="8961" width="29.6640625" style="195" customWidth="1"/>
    <col min="8962" max="8962" width="10.33203125" style="195" customWidth="1"/>
    <col min="8963" max="8963" width="14.6640625" style="195" customWidth="1"/>
    <col min="8964" max="8964" width="12.44140625" style="195" customWidth="1"/>
    <col min="8965" max="8965" width="10.5546875" style="195" customWidth="1"/>
    <col min="8966" max="8966" width="13.88671875" style="195" customWidth="1"/>
    <col min="8967" max="9216" width="8.88671875" style="195"/>
    <col min="9217" max="9217" width="29.6640625" style="195" customWidth="1"/>
    <col min="9218" max="9218" width="10.33203125" style="195" customWidth="1"/>
    <col min="9219" max="9219" width="14.6640625" style="195" customWidth="1"/>
    <col min="9220" max="9220" width="12.44140625" style="195" customWidth="1"/>
    <col min="9221" max="9221" width="10.5546875" style="195" customWidth="1"/>
    <col min="9222" max="9222" width="13.88671875" style="195" customWidth="1"/>
    <col min="9223" max="9472" width="8.88671875" style="195"/>
    <col min="9473" max="9473" width="29.6640625" style="195" customWidth="1"/>
    <col min="9474" max="9474" width="10.33203125" style="195" customWidth="1"/>
    <col min="9475" max="9475" width="14.6640625" style="195" customWidth="1"/>
    <col min="9476" max="9476" width="12.44140625" style="195" customWidth="1"/>
    <col min="9477" max="9477" width="10.5546875" style="195" customWidth="1"/>
    <col min="9478" max="9478" width="13.88671875" style="195" customWidth="1"/>
    <col min="9479" max="9728" width="8.88671875" style="195"/>
    <col min="9729" max="9729" width="29.6640625" style="195" customWidth="1"/>
    <col min="9730" max="9730" width="10.33203125" style="195" customWidth="1"/>
    <col min="9731" max="9731" width="14.6640625" style="195" customWidth="1"/>
    <col min="9732" max="9732" width="12.44140625" style="195" customWidth="1"/>
    <col min="9733" max="9733" width="10.5546875" style="195" customWidth="1"/>
    <col min="9734" max="9734" width="13.88671875" style="195" customWidth="1"/>
    <col min="9735" max="9984" width="8.88671875" style="195"/>
    <col min="9985" max="9985" width="29.6640625" style="195" customWidth="1"/>
    <col min="9986" max="9986" width="10.33203125" style="195" customWidth="1"/>
    <col min="9987" max="9987" width="14.6640625" style="195" customWidth="1"/>
    <col min="9988" max="9988" width="12.44140625" style="195" customWidth="1"/>
    <col min="9989" max="9989" width="10.5546875" style="195" customWidth="1"/>
    <col min="9990" max="9990" width="13.88671875" style="195" customWidth="1"/>
    <col min="9991" max="10240" width="8.88671875" style="195"/>
    <col min="10241" max="10241" width="29.6640625" style="195" customWidth="1"/>
    <col min="10242" max="10242" width="10.33203125" style="195" customWidth="1"/>
    <col min="10243" max="10243" width="14.6640625" style="195" customWidth="1"/>
    <col min="10244" max="10244" width="12.44140625" style="195" customWidth="1"/>
    <col min="10245" max="10245" width="10.5546875" style="195" customWidth="1"/>
    <col min="10246" max="10246" width="13.88671875" style="195" customWidth="1"/>
    <col min="10247" max="10496" width="8.88671875" style="195"/>
    <col min="10497" max="10497" width="29.6640625" style="195" customWidth="1"/>
    <col min="10498" max="10498" width="10.33203125" style="195" customWidth="1"/>
    <col min="10499" max="10499" width="14.6640625" style="195" customWidth="1"/>
    <col min="10500" max="10500" width="12.44140625" style="195" customWidth="1"/>
    <col min="10501" max="10501" width="10.5546875" style="195" customWidth="1"/>
    <col min="10502" max="10502" width="13.88671875" style="195" customWidth="1"/>
    <col min="10503" max="10752" width="8.88671875" style="195"/>
    <col min="10753" max="10753" width="29.6640625" style="195" customWidth="1"/>
    <col min="10754" max="10754" width="10.33203125" style="195" customWidth="1"/>
    <col min="10755" max="10755" width="14.6640625" style="195" customWidth="1"/>
    <col min="10756" max="10756" width="12.44140625" style="195" customWidth="1"/>
    <col min="10757" max="10757" width="10.5546875" style="195" customWidth="1"/>
    <col min="10758" max="10758" width="13.88671875" style="195" customWidth="1"/>
    <col min="10759" max="11008" width="8.88671875" style="195"/>
    <col min="11009" max="11009" width="29.6640625" style="195" customWidth="1"/>
    <col min="11010" max="11010" width="10.33203125" style="195" customWidth="1"/>
    <col min="11011" max="11011" width="14.6640625" style="195" customWidth="1"/>
    <col min="11012" max="11012" width="12.44140625" style="195" customWidth="1"/>
    <col min="11013" max="11013" width="10.5546875" style="195" customWidth="1"/>
    <col min="11014" max="11014" width="13.88671875" style="195" customWidth="1"/>
    <col min="11015" max="11264" width="8.88671875" style="195"/>
    <col min="11265" max="11265" width="29.6640625" style="195" customWidth="1"/>
    <col min="11266" max="11266" width="10.33203125" style="195" customWidth="1"/>
    <col min="11267" max="11267" width="14.6640625" style="195" customWidth="1"/>
    <col min="11268" max="11268" width="12.44140625" style="195" customWidth="1"/>
    <col min="11269" max="11269" width="10.5546875" style="195" customWidth="1"/>
    <col min="11270" max="11270" width="13.88671875" style="195" customWidth="1"/>
    <col min="11271" max="11520" width="8.88671875" style="195"/>
    <col min="11521" max="11521" width="29.6640625" style="195" customWidth="1"/>
    <col min="11522" max="11522" width="10.33203125" style="195" customWidth="1"/>
    <col min="11523" max="11523" width="14.6640625" style="195" customWidth="1"/>
    <col min="11524" max="11524" width="12.44140625" style="195" customWidth="1"/>
    <col min="11525" max="11525" width="10.5546875" style="195" customWidth="1"/>
    <col min="11526" max="11526" width="13.88671875" style="195" customWidth="1"/>
    <col min="11527" max="11776" width="8.88671875" style="195"/>
    <col min="11777" max="11777" width="29.6640625" style="195" customWidth="1"/>
    <col min="11778" max="11778" width="10.33203125" style="195" customWidth="1"/>
    <col min="11779" max="11779" width="14.6640625" style="195" customWidth="1"/>
    <col min="11780" max="11780" width="12.44140625" style="195" customWidth="1"/>
    <col min="11781" max="11781" width="10.5546875" style="195" customWidth="1"/>
    <col min="11782" max="11782" width="13.88671875" style="195" customWidth="1"/>
    <col min="11783" max="12032" width="8.88671875" style="195"/>
    <col min="12033" max="12033" width="29.6640625" style="195" customWidth="1"/>
    <col min="12034" max="12034" width="10.33203125" style="195" customWidth="1"/>
    <col min="12035" max="12035" width="14.6640625" style="195" customWidth="1"/>
    <col min="12036" max="12036" width="12.44140625" style="195" customWidth="1"/>
    <col min="12037" max="12037" width="10.5546875" style="195" customWidth="1"/>
    <col min="12038" max="12038" width="13.88671875" style="195" customWidth="1"/>
    <col min="12039" max="12288" width="8.88671875" style="195"/>
    <col min="12289" max="12289" width="29.6640625" style="195" customWidth="1"/>
    <col min="12290" max="12290" width="10.33203125" style="195" customWidth="1"/>
    <col min="12291" max="12291" width="14.6640625" style="195" customWidth="1"/>
    <col min="12292" max="12292" width="12.44140625" style="195" customWidth="1"/>
    <col min="12293" max="12293" width="10.5546875" style="195" customWidth="1"/>
    <col min="12294" max="12294" width="13.88671875" style="195" customWidth="1"/>
    <col min="12295" max="12544" width="8.88671875" style="195"/>
    <col min="12545" max="12545" width="29.6640625" style="195" customWidth="1"/>
    <col min="12546" max="12546" width="10.33203125" style="195" customWidth="1"/>
    <col min="12547" max="12547" width="14.6640625" style="195" customWidth="1"/>
    <col min="12548" max="12548" width="12.44140625" style="195" customWidth="1"/>
    <col min="12549" max="12549" width="10.5546875" style="195" customWidth="1"/>
    <col min="12550" max="12550" width="13.88671875" style="195" customWidth="1"/>
    <col min="12551" max="12800" width="8.88671875" style="195"/>
    <col min="12801" max="12801" width="29.6640625" style="195" customWidth="1"/>
    <col min="12802" max="12802" width="10.33203125" style="195" customWidth="1"/>
    <col min="12803" max="12803" width="14.6640625" style="195" customWidth="1"/>
    <col min="12804" max="12804" width="12.44140625" style="195" customWidth="1"/>
    <col min="12805" max="12805" width="10.5546875" style="195" customWidth="1"/>
    <col min="12806" max="12806" width="13.88671875" style="195" customWidth="1"/>
    <col min="12807" max="13056" width="8.88671875" style="195"/>
    <col min="13057" max="13057" width="29.6640625" style="195" customWidth="1"/>
    <col min="13058" max="13058" width="10.33203125" style="195" customWidth="1"/>
    <col min="13059" max="13059" width="14.6640625" style="195" customWidth="1"/>
    <col min="13060" max="13060" width="12.44140625" style="195" customWidth="1"/>
    <col min="13061" max="13061" width="10.5546875" style="195" customWidth="1"/>
    <col min="13062" max="13062" width="13.88671875" style="195" customWidth="1"/>
    <col min="13063" max="13312" width="8.88671875" style="195"/>
    <col min="13313" max="13313" width="29.6640625" style="195" customWidth="1"/>
    <col min="13314" max="13314" width="10.33203125" style="195" customWidth="1"/>
    <col min="13315" max="13315" width="14.6640625" style="195" customWidth="1"/>
    <col min="13316" max="13316" width="12.44140625" style="195" customWidth="1"/>
    <col min="13317" max="13317" width="10.5546875" style="195" customWidth="1"/>
    <col min="13318" max="13318" width="13.88671875" style="195" customWidth="1"/>
    <col min="13319" max="13568" width="8.88671875" style="195"/>
    <col min="13569" max="13569" width="29.6640625" style="195" customWidth="1"/>
    <col min="13570" max="13570" width="10.33203125" style="195" customWidth="1"/>
    <col min="13571" max="13571" width="14.6640625" style="195" customWidth="1"/>
    <col min="13572" max="13572" width="12.44140625" style="195" customWidth="1"/>
    <col min="13573" max="13573" width="10.5546875" style="195" customWidth="1"/>
    <col min="13574" max="13574" width="13.88671875" style="195" customWidth="1"/>
    <col min="13575" max="13824" width="8.88671875" style="195"/>
    <col min="13825" max="13825" width="29.6640625" style="195" customWidth="1"/>
    <col min="13826" max="13826" width="10.33203125" style="195" customWidth="1"/>
    <col min="13827" max="13827" width="14.6640625" style="195" customWidth="1"/>
    <col min="13828" max="13828" width="12.44140625" style="195" customWidth="1"/>
    <col min="13829" max="13829" width="10.5546875" style="195" customWidth="1"/>
    <col min="13830" max="13830" width="13.88671875" style="195" customWidth="1"/>
    <col min="13831" max="14080" width="8.88671875" style="195"/>
    <col min="14081" max="14081" width="29.6640625" style="195" customWidth="1"/>
    <col min="14082" max="14082" width="10.33203125" style="195" customWidth="1"/>
    <col min="14083" max="14083" width="14.6640625" style="195" customWidth="1"/>
    <col min="14084" max="14084" width="12.44140625" style="195" customWidth="1"/>
    <col min="14085" max="14085" width="10.5546875" style="195" customWidth="1"/>
    <col min="14086" max="14086" width="13.88671875" style="195" customWidth="1"/>
    <col min="14087" max="14336" width="8.88671875" style="195"/>
    <col min="14337" max="14337" width="29.6640625" style="195" customWidth="1"/>
    <col min="14338" max="14338" width="10.33203125" style="195" customWidth="1"/>
    <col min="14339" max="14339" width="14.6640625" style="195" customWidth="1"/>
    <col min="14340" max="14340" width="12.44140625" style="195" customWidth="1"/>
    <col min="14341" max="14341" width="10.5546875" style="195" customWidth="1"/>
    <col min="14342" max="14342" width="13.88671875" style="195" customWidth="1"/>
    <col min="14343" max="14592" width="8.88671875" style="195"/>
    <col min="14593" max="14593" width="29.6640625" style="195" customWidth="1"/>
    <col min="14594" max="14594" width="10.33203125" style="195" customWidth="1"/>
    <col min="14595" max="14595" width="14.6640625" style="195" customWidth="1"/>
    <col min="14596" max="14596" width="12.44140625" style="195" customWidth="1"/>
    <col min="14597" max="14597" width="10.5546875" style="195" customWidth="1"/>
    <col min="14598" max="14598" width="13.88671875" style="195" customWidth="1"/>
    <col min="14599" max="14848" width="8.88671875" style="195"/>
    <col min="14849" max="14849" width="29.6640625" style="195" customWidth="1"/>
    <col min="14850" max="14850" width="10.33203125" style="195" customWidth="1"/>
    <col min="14851" max="14851" width="14.6640625" style="195" customWidth="1"/>
    <col min="14852" max="14852" width="12.44140625" style="195" customWidth="1"/>
    <col min="14853" max="14853" width="10.5546875" style="195" customWidth="1"/>
    <col min="14854" max="14854" width="13.88671875" style="195" customWidth="1"/>
    <col min="14855" max="15104" width="8.88671875" style="195"/>
    <col min="15105" max="15105" width="29.6640625" style="195" customWidth="1"/>
    <col min="15106" max="15106" width="10.33203125" style="195" customWidth="1"/>
    <col min="15107" max="15107" width="14.6640625" style="195" customWidth="1"/>
    <col min="15108" max="15108" width="12.44140625" style="195" customWidth="1"/>
    <col min="15109" max="15109" width="10.5546875" style="195" customWidth="1"/>
    <col min="15110" max="15110" width="13.88671875" style="195" customWidth="1"/>
    <col min="15111" max="15360" width="8.88671875" style="195"/>
    <col min="15361" max="15361" width="29.6640625" style="195" customWidth="1"/>
    <col min="15362" max="15362" width="10.33203125" style="195" customWidth="1"/>
    <col min="15363" max="15363" width="14.6640625" style="195" customWidth="1"/>
    <col min="15364" max="15364" width="12.44140625" style="195" customWidth="1"/>
    <col min="15365" max="15365" width="10.5546875" style="195" customWidth="1"/>
    <col min="15366" max="15366" width="13.88671875" style="195" customWidth="1"/>
    <col min="15367" max="15616" width="8.88671875" style="195"/>
    <col min="15617" max="15617" width="29.6640625" style="195" customWidth="1"/>
    <col min="15618" max="15618" width="10.33203125" style="195" customWidth="1"/>
    <col min="15619" max="15619" width="14.6640625" style="195" customWidth="1"/>
    <col min="15620" max="15620" width="12.44140625" style="195" customWidth="1"/>
    <col min="15621" max="15621" width="10.5546875" style="195" customWidth="1"/>
    <col min="15622" max="15622" width="13.88671875" style="195" customWidth="1"/>
    <col min="15623" max="15872" width="8.88671875" style="195"/>
    <col min="15873" max="15873" width="29.6640625" style="195" customWidth="1"/>
    <col min="15874" max="15874" width="10.33203125" style="195" customWidth="1"/>
    <col min="15875" max="15875" width="14.6640625" style="195" customWidth="1"/>
    <col min="15876" max="15876" width="12.44140625" style="195" customWidth="1"/>
    <col min="15877" max="15877" width="10.5546875" style="195" customWidth="1"/>
    <col min="15878" max="15878" width="13.88671875" style="195" customWidth="1"/>
    <col min="15879" max="16128" width="8.88671875" style="195"/>
    <col min="16129" max="16129" width="29.6640625" style="195" customWidth="1"/>
    <col min="16130" max="16130" width="10.33203125" style="195" customWidth="1"/>
    <col min="16131" max="16131" width="14.6640625" style="195" customWidth="1"/>
    <col min="16132" max="16132" width="12.44140625" style="195" customWidth="1"/>
    <col min="16133" max="16133" width="10.5546875" style="195" customWidth="1"/>
    <col min="16134" max="16134" width="13.88671875" style="195" customWidth="1"/>
    <col min="16135" max="16384" width="8.88671875" style="195"/>
  </cols>
  <sheetData>
    <row r="1" spans="1:6" ht="33" customHeight="1">
      <c r="A1" s="1158" t="s">
        <v>1653</v>
      </c>
      <c r="B1" s="1158"/>
      <c r="C1" s="1158"/>
      <c r="D1" s="1158"/>
      <c r="E1" s="1158"/>
      <c r="F1" s="1158"/>
    </row>
    <row r="2" spans="1:6" s="227" customFormat="1" ht="13.2" customHeight="1">
      <c r="A2" s="1026" t="s">
        <v>1209</v>
      </c>
      <c r="B2" s="1027"/>
      <c r="C2" s="1128">
        <v>2019</v>
      </c>
      <c r="D2" s="1130"/>
      <c r="E2" s="1128">
        <v>2020</v>
      </c>
      <c r="F2" s="1130"/>
    </row>
    <row r="3" spans="1:6" s="227" customFormat="1" ht="15" customHeight="1">
      <c r="A3" s="1028"/>
      <c r="B3" s="1029"/>
      <c r="C3" s="197" t="s">
        <v>764</v>
      </c>
      <c r="D3" s="218" t="s">
        <v>1094</v>
      </c>
      <c r="E3" s="197" t="s">
        <v>764</v>
      </c>
      <c r="F3" s="218" t="s">
        <v>1094</v>
      </c>
    </row>
    <row r="4" spans="1:6" ht="15" customHeight="1">
      <c r="A4" s="1394" t="s">
        <v>1654</v>
      </c>
      <c r="B4" s="1395"/>
      <c r="C4" s="863" t="s">
        <v>1655</v>
      </c>
      <c r="D4" s="863" t="s">
        <v>1656</v>
      </c>
      <c r="E4" s="864">
        <v>0</v>
      </c>
      <c r="F4" s="69">
        <v>0</v>
      </c>
    </row>
    <row r="5" spans="1:6" ht="15" customHeight="1">
      <c r="A5" s="1394" t="s">
        <v>1657</v>
      </c>
      <c r="B5" s="1395"/>
      <c r="C5" s="863" t="s">
        <v>303</v>
      </c>
      <c r="D5" s="863" t="s">
        <v>303</v>
      </c>
      <c r="E5" s="864">
        <v>1</v>
      </c>
      <c r="F5" s="864">
        <v>0.3</v>
      </c>
    </row>
    <row r="6" spans="1:6" ht="15" customHeight="1">
      <c r="A6" s="1394" t="s">
        <v>1658</v>
      </c>
      <c r="B6" s="1395"/>
      <c r="C6" s="863" t="s">
        <v>1659</v>
      </c>
      <c r="D6" s="863" t="s">
        <v>1660</v>
      </c>
      <c r="E6" s="864">
        <v>1</v>
      </c>
      <c r="F6" s="69">
        <v>0.3</v>
      </c>
    </row>
    <row r="7" spans="1:6" ht="15" customHeight="1">
      <c r="A7" s="1394" t="s">
        <v>1661</v>
      </c>
      <c r="B7" s="1395"/>
      <c r="C7" s="863" t="s">
        <v>1662</v>
      </c>
      <c r="D7" s="863" t="s">
        <v>1663</v>
      </c>
      <c r="E7" s="864">
        <v>2</v>
      </c>
      <c r="F7" s="69">
        <v>0.6</v>
      </c>
    </row>
    <row r="8" spans="1:6" ht="15" customHeight="1">
      <c r="A8" s="1394" t="s">
        <v>1664</v>
      </c>
      <c r="B8" s="1395"/>
      <c r="C8" s="863" t="s">
        <v>1665</v>
      </c>
      <c r="D8" s="863" t="s">
        <v>1666</v>
      </c>
      <c r="E8" s="864">
        <v>48</v>
      </c>
      <c r="F8" s="69">
        <v>13.7</v>
      </c>
    </row>
    <row r="9" spans="1:6" ht="15" customHeight="1">
      <c r="A9" s="1394" t="s">
        <v>1667</v>
      </c>
      <c r="B9" s="1395"/>
      <c r="C9" s="863" t="s">
        <v>1668</v>
      </c>
      <c r="D9" s="863" t="s">
        <v>1669</v>
      </c>
      <c r="E9" s="864">
        <v>136</v>
      </c>
      <c r="F9" s="69">
        <v>38.9</v>
      </c>
    </row>
    <row r="10" spans="1:6" ht="15" customHeight="1">
      <c r="A10" s="1394" t="s">
        <v>1670</v>
      </c>
      <c r="B10" s="1395"/>
      <c r="C10" s="863" t="s">
        <v>1671</v>
      </c>
      <c r="D10" s="863" t="s">
        <v>1672</v>
      </c>
      <c r="E10" s="864">
        <v>107</v>
      </c>
      <c r="F10" s="69">
        <v>30.7</v>
      </c>
    </row>
    <row r="11" spans="1:6" ht="15" customHeight="1">
      <c r="A11" s="1394" t="s">
        <v>1673</v>
      </c>
      <c r="B11" s="1395"/>
      <c r="C11" s="863" t="s">
        <v>1674</v>
      </c>
      <c r="D11" s="863" t="s">
        <v>1675</v>
      </c>
      <c r="E11" s="864">
        <v>54</v>
      </c>
      <c r="F11" s="69">
        <v>15.5</v>
      </c>
    </row>
    <row r="12" spans="1:6" ht="16.95" customHeight="1">
      <c r="A12" s="1398" t="s">
        <v>439</v>
      </c>
      <c r="B12" s="1399"/>
      <c r="C12" s="866" t="s">
        <v>1676</v>
      </c>
      <c r="D12" s="866" t="s">
        <v>1677</v>
      </c>
      <c r="E12" s="867">
        <v>349</v>
      </c>
      <c r="F12" s="87">
        <v>100</v>
      </c>
    </row>
    <row r="13" spans="1:6" ht="30" customHeight="1">
      <c r="A13" s="1158" t="s">
        <v>1678</v>
      </c>
      <c r="B13" s="1158"/>
      <c r="C13" s="1158"/>
      <c r="D13" s="1158"/>
      <c r="E13" s="1158"/>
      <c r="F13" s="1158"/>
    </row>
    <row r="14" spans="1:6" ht="13.95" customHeight="1">
      <c r="A14" s="1026" t="s">
        <v>1679</v>
      </c>
      <c r="B14" s="1027"/>
      <c r="C14" s="1128">
        <v>2019</v>
      </c>
      <c r="D14" s="1130"/>
      <c r="E14" s="1128">
        <v>2020</v>
      </c>
      <c r="F14" s="1130"/>
    </row>
    <row r="15" spans="1:6" ht="16.2" customHeight="1">
      <c r="A15" s="1028"/>
      <c r="B15" s="1029"/>
      <c r="C15" s="218" t="s">
        <v>764</v>
      </c>
      <c r="D15" s="218" t="s">
        <v>1680</v>
      </c>
      <c r="E15" s="572" t="s">
        <v>764</v>
      </c>
      <c r="F15" s="572" t="s">
        <v>1680</v>
      </c>
    </row>
    <row r="16" spans="1:6" ht="13.95" customHeight="1">
      <c r="A16" s="1396" t="s">
        <v>1681</v>
      </c>
      <c r="B16" s="1397"/>
      <c r="C16" s="868" t="s">
        <v>1682</v>
      </c>
      <c r="D16" s="868" t="s">
        <v>1682</v>
      </c>
      <c r="E16" s="175">
        <v>1</v>
      </c>
      <c r="F16" s="175">
        <v>0.02</v>
      </c>
    </row>
    <row r="17" spans="1:6" ht="13.95" customHeight="1">
      <c r="A17" s="1401" t="s">
        <v>1683</v>
      </c>
      <c r="B17" s="1402"/>
      <c r="C17" s="869">
        <v>3</v>
      </c>
      <c r="D17" s="869">
        <v>0.06</v>
      </c>
      <c r="E17" s="175">
        <v>1</v>
      </c>
      <c r="F17" s="175">
        <v>0.02</v>
      </c>
    </row>
    <row r="18" spans="1:6" ht="13.95" customHeight="1">
      <c r="A18" s="1401" t="s">
        <v>1684</v>
      </c>
      <c r="B18" s="1402"/>
      <c r="C18" s="868" t="s">
        <v>1682</v>
      </c>
      <c r="D18" s="868" t="s">
        <v>1682</v>
      </c>
      <c r="E18" s="175">
        <v>1</v>
      </c>
      <c r="F18" s="175">
        <v>0.02</v>
      </c>
    </row>
    <row r="19" spans="1:6" ht="13.95" customHeight="1">
      <c r="A19" s="1396" t="s">
        <v>1685</v>
      </c>
      <c r="B19" s="1397"/>
      <c r="C19" s="869">
        <v>1900</v>
      </c>
      <c r="D19" s="869">
        <v>35.799999999999997</v>
      </c>
      <c r="E19" s="175">
        <v>1746</v>
      </c>
      <c r="F19" s="870">
        <v>32.9</v>
      </c>
    </row>
    <row r="20" spans="1:6" ht="13.95" customHeight="1">
      <c r="A20" s="1396" t="s">
        <v>1686</v>
      </c>
      <c r="B20" s="1397"/>
      <c r="C20" s="869">
        <v>1952</v>
      </c>
      <c r="D20" s="869">
        <v>36.799999999999997</v>
      </c>
      <c r="E20" s="175">
        <v>1933</v>
      </c>
      <c r="F20" s="870">
        <v>36.5</v>
      </c>
    </row>
    <row r="21" spans="1:6" ht="13.95" customHeight="1">
      <c r="A21" s="1401" t="s">
        <v>1687</v>
      </c>
      <c r="B21" s="1402"/>
      <c r="C21" s="869">
        <v>746</v>
      </c>
      <c r="D21" s="869">
        <v>14.07</v>
      </c>
      <c r="E21" s="175">
        <v>793</v>
      </c>
      <c r="F21" s="870">
        <v>15</v>
      </c>
    </row>
    <row r="22" spans="1:6" ht="13.95" customHeight="1">
      <c r="A22" s="1401" t="s">
        <v>1688</v>
      </c>
      <c r="B22" s="1402"/>
      <c r="C22" s="869">
        <v>674</v>
      </c>
      <c r="D22" s="869">
        <v>12.7</v>
      </c>
      <c r="E22" s="175">
        <v>713</v>
      </c>
      <c r="F22" s="870">
        <v>13.4</v>
      </c>
    </row>
    <row r="23" spans="1:6" ht="13.95" customHeight="1">
      <c r="A23" s="1396" t="s">
        <v>1689</v>
      </c>
      <c r="B23" s="1397"/>
      <c r="C23" s="869">
        <v>23</v>
      </c>
      <c r="D23" s="869">
        <v>0.43</v>
      </c>
      <c r="E23" s="175">
        <v>18</v>
      </c>
      <c r="F23" s="870">
        <v>0.4</v>
      </c>
    </row>
    <row r="24" spans="1:6" ht="15.6" customHeight="1">
      <c r="A24" s="1398" t="s">
        <v>439</v>
      </c>
      <c r="B24" s="1399"/>
      <c r="C24" s="868">
        <v>5301</v>
      </c>
      <c r="D24" s="868">
        <v>100</v>
      </c>
      <c r="E24" s="175">
        <v>5302</v>
      </c>
      <c r="F24" s="175">
        <v>100</v>
      </c>
    </row>
    <row r="25" spans="1:6" ht="28.95" customHeight="1">
      <c r="A25" s="1403" t="s">
        <v>1690</v>
      </c>
      <c r="B25" s="1403"/>
      <c r="C25" s="1403"/>
      <c r="D25" s="1403"/>
      <c r="E25" s="1403"/>
      <c r="F25" s="1403"/>
    </row>
    <row r="26" spans="1:6" ht="48" customHeight="1">
      <c r="A26" s="871" t="s">
        <v>149</v>
      </c>
      <c r="B26" s="1404" t="s">
        <v>1691</v>
      </c>
      <c r="C26" s="1404"/>
      <c r="D26" s="1404" t="s">
        <v>1692</v>
      </c>
      <c r="E26" s="1404"/>
      <c r="F26" s="872" t="s">
        <v>1693</v>
      </c>
    </row>
    <row r="27" spans="1:6" ht="15" customHeight="1">
      <c r="A27" s="873">
        <v>2010</v>
      </c>
      <c r="B27" s="1400">
        <v>878</v>
      </c>
      <c r="C27" s="1400"/>
      <c r="D27" s="1400">
        <v>100</v>
      </c>
      <c r="E27" s="1400"/>
      <c r="F27" s="874">
        <v>11.4</v>
      </c>
    </row>
    <row r="28" spans="1:6" ht="15" customHeight="1">
      <c r="A28" s="873">
        <v>2011</v>
      </c>
      <c r="B28" s="1400">
        <v>747</v>
      </c>
      <c r="C28" s="1400"/>
      <c r="D28" s="1400">
        <v>129</v>
      </c>
      <c r="E28" s="1400"/>
      <c r="F28" s="874">
        <v>17.3</v>
      </c>
    </row>
    <row r="29" spans="1:6" ht="15" customHeight="1">
      <c r="A29" s="873">
        <v>2012</v>
      </c>
      <c r="B29" s="1400">
        <v>670</v>
      </c>
      <c r="C29" s="1400"/>
      <c r="D29" s="1400">
        <v>81</v>
      </c>
      <c r="E29" s="1400"/>
      <c r="F29" s="874">
        <v>12.1</v>
      </c>
    </row>
    <row r="30" spans="1:6" ht="15" customHeight="1">
      <c r="A30" s="873">
        <v>2013</v>
      </c>
      <c r="B30" s="1400">
        <v>611</v>
      </c>
      <c r="C30" s="1400"/>
      <c r="D30" s="1400">
        <v>103</v>
      </c>
      <c r="E30" s="1400"/>
      <c r="F30" s="874">
        <v>16.8</v>
      </c>
    </row>
    <row r="31" spans="1:6" ht="15" customHeight="1">
      <c r="A31" s="873">
        <v>2014</v>
      </c>
      <c r="B31" s="1400">
        <v>547</v>
      </c>
      <c r="C31" s="1400"/>
      <c r="D31" s="1400">
        <v>98</v>
      </c>
      <c r="E31" s="1400"/>
      <c r="F31" s="874">
        <v>17.899999999999999</v>
      </c>
    </row>
    <row r="32" spans="1:6" ht="15" customHeight="1">
      <c r="A32" s="873">
        <v>2015</v>
      </c>
      <c r="B32" s="1400">
        <v>492</v>
      </c>
      <c r="C32" s="1400"/>
      <c r="D32" s="1400">
        <v>76</v>
      </c>
      <c r="E32" s="1400"/>
      <c r="F32" s="874">
        <v>15.4</v>
      </c>
    </row>
    <row r="33" spans="1:6" ht="15" customHeight="1">
      <c r="A33" s="873">
        <v>2016</v>
      </c>
      <c r="B33" s="1405">
        <v>428</v>
      </c>
      <c r="C33" s="1406"/>
      <c r="D33" s="1400">
        <v>69</v>
      </c>
      <c r="E33" s="1400"/>
      <c r="F33" s="874">
        <v>16.2</v>
      </c>
    </row>
    <row r="34" spans="1:6" ht="15" customHeight="1">
      <c r="A34" s="873">
        <v>2017</v>
      </c>
      <c r="B34" s="1405">
        <v>383</v>
      </c>
      <c r="C34" s="1406"/>
      <c r="D34" s="1400">
        <v>64</v>
      </c>
      <c r="E34" s="1400"/>
      <c r="F34" s="874">
        <v>16.7</v>
      </c>
    </row>
    <row r="35" spans="1:6" ht="15" customHeight="1">
      <c r="A35" s="873">
        <v>2018</v>
      </c>
      <c r="B35" s="1405">
        <v>357</v>
      </c>
      <c r="C35" s="1406"/>
      <c r="D35" s="1400">
        <v>70</v>
      </c>
      <c r="E35" s="1400"/>
      <c r="F35" s="874">
        <v>19.600000000000001</v>
      </c>
    </row>
    <row r="36" spans="1:6" ht="15" customHeight="1">
      <c r="A36" s="873">
        <v>2019</v>
      </c>
      <c r="B36" s="1405">
        <v>298</v>
      </c>
      <c r="C36" s="1406"/>
      <c r="D36" s="1405">
        <v>45</v>
      </c>
      <c r="E36" s="1406"/>
      <c r="F36" s="874">
        <v>15.1</v>
      </c>
    </row>
    <row r="37" spans="1:6" ht="15" customHeight="1">
      <c r="A37" s="873">
        <v>2020</v>
      </c>
      <c r="B37" s="1405">
        <v>211</v>
      </c>
      <c r="C37" s="1406"/>
      <c r="D37" s="1405">
        <v>36</v>
      </c>
      <c r="E37" s="1406"/>
      <c r="F37" s="874">
        <v>17.100000000000001</v>
      </c>
    </row>
    <row r="38" spans="1:6" ht="31.95" customHeight="1">
      <c r="A38" s="1124" t="s">
        <v>1694</v>
      </c>
      <c r="B38" s="1124"/>
      <c r="C38" s="1124"/>
      <c r="D38" s="1124"/>
      <c r="E38" s="1124"/>
      <c r="F38" s="1124"/>
    </row>
    <row r="39" spans="1:6" ht="13.2" customHeight="1">
      <c r="A39" s="1026" t="s">
        <v>786</v>
      </c>
      <c r="B39" s="1027"/>
      <c r="C39" s="1407" t="s">
        <v>1695</v>
      </c>
      <c r="D39" s="1408"/>
      <c r="E39" s="1407" t="s">
        <v>1233</v>
      </c>
      <c r="F39" s="1408"/>
    </row>
    <row r="40" spans="1:6" ht="26.4">
      <c r="A40" s="1028"/>
      <c r="B40" s="1029"/>
      <c r="C40" s="218" t="s">
        <v>764</v>
      </c>
      <c r="D40" s="218" t="s">
        <v>1543</v>
      </c>
      <c r="E40" s="218" t="s">
        <v>764</v>
      </c>
      <c r="F40" s="218" t="s">
        <v>1543</v>
      </c>
    </row>
    <row r="41" spans="1:6" ht="16.2" customHeight="1">
      <c r="A41" s="1288" t="s">
        <v>1696</v>
      </c>
      <c r="B41" s="1290"/>
      <c r="C41" s="69">
        <v>416</v>
      </c>
      <c r="D41" s="69">
        <v>41.5</v>
      </c>
      <c r="E41" s="69">
        <v>349</v>
      </c>
      <c r="F41" s="69">
        <v>34.299999999999997</v>
      </c>
    </row>
    <row r="42" spans="1:6" ht="28.2" customHeight="1">
      <c r="A42" s="1288" t="s">
        <v>1697</v>
      </c>
      <c r="B42" s="1290"/>
      <c r="C42" s="69">
        <v>273</v>
      </c>
      <c r="D42" s="69">
        <v>27.2</v>
      </c>
      <c r="E42" s="69">
        <v>200</v>
      </c>
      <c r="F42" s="69">
        <v>19.8</v>
      </c>
    </row>
    <row r="43" spans="1:6" ht="28.2" customHeight="1">
      <c r="A43" s="1288" t="s">
        <v>1698</v>
      </c>
      <c r="B43" s="1290"/>
      <c r="C43" s="69">
        <v>204</v>
      </c>
      <c r="D43" s="69">
        <v>20.399999999999999</v>
      </c>
      <c r="E43" s="69">
        <v>181</v>
      </c>
      <c r="F43" s="69">
        <v>17.8</v>
      </c>
    </row>
    <row r="44" spans="1:6" ht="36" customHeight="1">
      <c r="A44" s="1288" t="s">
        <v>1699</v>
      </c>
      <c r="B44" s="1290"/>
      <c r="C44" s="69">
        <v>29</v>
      </c>
      <c r="D44" s="69">
        <v>2.9</v>
      </c>
      <c r="E44" s="69">
        <v>13</v>
      </c>
      <c r="F44" s="69">
        <v>1.3</v>
      </c>
    </row>
  </sheetData>
  <mergeCells count="59">
    <mergeCell ref="A41:B41"/>
    <mergeCell ref="A42:B42"/>
    <mergeCell ref="A43:B43"/>
    <mergeCell ref="A44:B44"/>
    <mergeCell ref="B37:C37"/>
    <mergeCell ref="D37:E37"/>
    <mergeCell ref="A38:F38"/>
    <mergeCell ref="A39:B40"/>
    <mergeCell ref="C39:D39"/>
    <mergeCell ref="E39:F39"/>
    <mergeCell ref="B34:C34"/>
    <mergeCell ref="D34:E34"/>
    <mergeCell ref="B35:C35"/>
    <mergeCell ref="D35:E35"/>
    <mergeCell ref="B36:C36"/>
    <mergeCell ref="D36:E36"/>
    <mergeCell ref="B31:C31"/>
    <mergeCell ref="D31:E31"/>
    <mergeCell ref="B32:C32"/>
    <mergeCell ref="D32:E32"/>
    <mergeCell ref="B33:C33"/>
    <mergeCell ref="D33:E33"/>
    <mergeCell ref="B28:C28"/>
    <mergeCell ref="D28:E28"/>
    <mergeCell ref="B29:C29"/>
    <mergeCell ref="D29:E29"/>
    <mergeCell ref="B30:C30"/>
    <mergeCell ref="D30:E30"/>
    <mergeCell ref="B27:C27"/>
    <mergeCell ref="D27:E27"/>
    <mergeCell ref="A17:B17"/>
    <mergeCell ref="A18:B18"/>
    <mergeCell ref="A19:B19"/>
    <mergeCell ref="A20:B20"/>
    <mergeCell ref="A21:B21"/>
    <mergeCell ref="A22:B22"/>
    <mergeCell ref="A23:B23"/>
    <mergeCell ref="A24:B24"/>
    <mergeCell ref="A25:F25"/>
    <mergeCell ref="B26:C26"/>
    <mergeCell ref="D26:E26"/>
    <mergeCell ref="A16:B16"/>
    <mergeCell ref="A6:B6"/>
    <mergeCell ref="A7:B7"/>
    <mergeCell ref="A8:B8"/>
    <mergeCell ref="A9:B9"/>
    <mergeCell ref="A10:B10"/>
    <mergeCell ref="A11:B11"/>
    <mergeCell ref="A12:B12"/>
    <mergeCell ref="A13:F13"/>
    <mergeCell ref="A14:B15"/>
    <mergeCell ref="C14:D14"/>
    <mergeCell ref="E14:F14"/>
    <mergeCell ref="A5:B5"/>
    <mergeCell ref="A1:F1"/>
    <mergeCell ref="A2:B3"/>
    <mergeCell ref="C2:D2"/>
    <mergeCell ref="E2:F2"/>
    <mergeCell ref="A4:B4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107</vt:i4>
      </vt:variant>
      <vt:variant>
        <vt:lpstr>Именованные диапазоны</vt:lpstr>
      </vt:variant>
      <vt:variant>
        <vt:i4>24</vt:i4>
      </vt:variant>
    </vt:vector>
  </HeadingPairs>
  <TitlesOfParts>
    <vt:vector size="131" baseType="lpstr">
      <vt:lpstr>0</vt:lpstr>
      <vt:lpstr>1</vt:lpstr>
      <vt:lpstr>2</vt:lpstr>
      <vt:lpstr>СОДЕРЖАНИЕ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  <vt:lpstr>101</vt:lpstr>
      <vt:lpstr>102</vt:lpstr>
      <vt:lpstr>103</vt:lpstr>
      <vt:lpstr>104</vt:lpstr>
      <vt:lpstr>105</vt:lpstr>
      <vt:lpstr>106</vt:lpstr>
      <vt:lpstr>'34'!Заголовки_для_печати</vt:lpstr>
      <vt:lpstr>'35'!Заголовки_для_печати</vt:lpstr>
      <vt:lpstr>'5'!Заголовки_для_печати</vt:lpstr>
      <vt:lpstr>'6'!Заголовки_для_печати</vt:lpstr>
      <vt:lpstr>'10'!Область_печати</vt:lpstr>
      <vt:lpstr>'100'!Область_печати</vt:lpstr>
      <vt:lpstr>'104'!Область_печати</vt:lpstr>
      <vt:lpstr>'105'!Область_печати</vt:lpstr>
      <vt:lpstr>'2'!Область_печати</vt:lpstr>
      <vt:lpstr>'24'!Область_печати</vt:lpstr>
      <vt:lpstr>'34'!Область_печати</vt:lpstr>
      <vt:lpstr>'35'!Область_печати</vt:lpstr>
      <vt:lpstr>'4'!Область_печати</vt:lpstr>
      <vt:lpstr>'44'!Область_печати</vt:lpstr>
      <vt:lpstr>'5'!Область_печати</vt:lpstr>
      <vt:lpstr>'51'!Область_печати</vt:lpstr>
      <vt:lpstr>'55'!Область_печати</vt:lpstr>
      <vt:lpstr>'61'!Область_печати</vt:lpstr>
      <vt:lpstr>'65'!Область_печати</vt:lpstr>
      <vt:lpstr>'66'!Область_печати</vt:lpstr>
      <vt:lpstr>'69'!Область_печати</vt:lpstr>
      <vt:lpstr>'72'!Область_печати</vt:lpstr>
      <vt:lpstr>'81'!Область_печати</vt:lpstr>
      <vt:lpstr>'83'!Область_печати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lukashova</dc:creator>
  <cp:lastModifiedBy>Ольга Васильевна Липчанская</cp:lastModifiedBy>
  <cp:lastPrinted>2021-05-27T14:30:57Z</cp:lastPrinted>
  <dcterms:created xsi:type="dcterms:W3CDTF">2021-04-15T10:43:01Z</dcterms:created>
  <dcterms:modified xsi:type="dcterms:W3CDTF">2021-08-04T09:22:04Z</dcterms:modified>
</cp:coreProperties>
</file>